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180" windowHeight="5016" activeTab="0"/>
  </bookViews>
  <sheets>
    <sheet name="LISTA" sheetId="1" r:id="rId1"/>
    <sheet name="NO VÁLIDOS - CONSULTAR" sheetId="2" r:id="rId2"/>
  </sheets>
  <definedNames>
    <definedName name="_xlnm.Print_Area" localSheetId="0">'LISTA'!$A$411:$D$425</definedName>
    <definedName name="_xlnm.Print_Area" localSheetId="1">'NO VÁLIDOS - CONSULTAR'!$A$96:$C$109</definedName>
  </definedNames>
  <calcPr fullCalcOnLoad="1"/>
</workbook>
</file>

<file path=xl/sharedStrings.xml><?xml version="1.0" encoding="utf-8"?>
<sst xmlns="http://schemas.openxmlformats.org/spreadsheetml/2006/main" count="2309" uniqueCount="1036">
  <si>
    <t>Bandejas</t>
  </si>
  <si>
    <t>X 1600U</t>
  </si>
  <si>
    <t>X 600U</t>
  </si>
  <si>
    <t xml:space="preserve">TEL/FAX 4308-0965 </t>
  </si>
  <si>
    <t>X 1500U</t>
  </si>
  <si>
    <t>BANDEJA MICRO COTNYL 101</t>
  </si>
  <si>
    <t>BANDEJA MICRO COTNYL 105 OVAL.</t>
  </si>
  <si>
    <t>TAPA P/BANDEJA COTNYL 101</t>
  </si>
  <si>
    <t>TAPA P/BANDEJA COTNYL 105 OVAL</t>
  </si>
  <si>
    <t>X 1200U</t>
  </si>
  <si>
    <t>X 800U</t>
  </si>
  <si>
    <t xml:space="preserve">  </t>
  </si>
  <si>
    <t>X 4000U</t>
  </si>
  <si>
    <t>BANDEJA BOPS CLEARPACK 102</t>
  </si>
  <si>
    <t>BANDEJA BOPS CLEARPACK 103</t>
  </si>
  <si>
    <t>BANDEJA BOPS CLEARPACK 107</t>
  </si>
  <si>
    <t>X 400U</t>
  </si>
  <si>
    <t>BANDEJA C/BLONDA RECTANGULAR 1/2 KG.</t>
  </si>
  <si>
    <t>BANDEJA C/BLONDA RECTANGULAR 1 KG.</t>
  </si>
  <si>
    <t>BANDEJA C/BLONDA RECTANGULAR 2 KG.</t>
  </si>
  <si>
    <t>BANDEJA C/BLONDA RECTANGULAR 3 KG.</t>
  </si>
  <si>
    <t>BANDEJA C/BLONDA RECTANGULAR 5 KG.</t>
  </si>
  <si>
    <t>BANDEJA C/BLONDA P/BUDIN</t>
  </si>
  <si>
    <t>BANDEJA C/BLONDA REDONDA 24 CM</t>
  </si>
  <si>
    <t>BANDEJA C/BLONDA REDONDA 27 CM</t>
  </si>
  <si>
    <t>BANDEJA C/BLONDA REDONDA 30 CM</t>
  </si>
  <si>
    <t>BANDEJA C/BLONDA REDONDA 33 CM</t>
  </si>
  <si>
    <t>BANDEJA C/BLONDA REDONDA 36 CM</t>
  </si>
  <si>
    <t>BANDEJA C/BLONDA REDONDA 39 CM</t>
  </si>
  <si>
    <t>Film de PVC Autoadherente</t>
  </si>
  <si>
    <t>FILM DE PVC X 30MTS</t>
  </si>
  <si>
    <t>Rubro: DESCARTABLES DE PAPEL Y CARTON</t>
  </si>
  <si>
    <t>Bandejas de Cartón Común</t>
  </si>
  <si>
    <t>BANDEJA RECTANGULAR Nº 1</t>
  </si>
  <si>
    <t>BANDEJA RECTANGULAR Nº 2</t>
  </si>
  <si>
    <t>BANDEJA RECTANGULAR Nº 3</t>
  </si>
  <si>
    <t xml:space="preserve">SULFITO BLANCO SEIN EN HOJAS </t>
  </si>
  <si>
    <t>X RESMA</t>
  </si>
  <si>
    <t xml:space="preserve">PAPEL KRAFT SEIN HOJA 85X120 80GR </t>
  </si>
  <si>
    <t>BANDEJA RECTANGULAR Nº 4</t>
  </si>
  <si>
    <t>BANDEJA RECTANGULAR Nº 5</t>
  </si>
  <si>
    <t>BANDEJA RECTANGULAR Nº 6</t>
  </si>
  <si>
    <t>BANDEJA RECTANGULAR Nº 7</t>
  </si>
  <si>
    <t>BANDEJA RECTANGULAR Nº 8</t>
  </si>
  <si>
    <t>BANDEJA REDONDA Nº 12</t>
  </si>
  <si>
    <t>BANDEJA REDONDA Nº 12 1/2</t>
  </si>
  <si>
    <t>BANDEJA REDONDA Nº 13</t>
  </si>
  <si>
    <t>BANDEJA REDONDA Nº 13 1/2</t>
  </si>
  <si>
    <t>CINCUENTA</t>
  </si>
  <si>
    <t>BANDEJA REDONDA Nº 14</t>
  </si>
  <si>
    <t>BANDEJA REDONDA Nº 15</t>
  </si>
  <si>
    <t>BANDEJA REDONDA Nº 16</t>
  </si>
  <si>
    <t>X 900U</t>
  </si>
  <si>
    <t>Bandejas de Cartón Satinado</t>
  </si>
  <si>
    <t>BANDEJA SATINADA Nº 1</t>
  </si>
  <si>
    <t>BANDEJA SATINADA Nº 2</t>
  </si>
  <si>
    <t>BANDEJA SATINADA Nº 3</t>
  </si>
  <si>
    <t>BANDEJA SATINADA Nº 4</t>
  </si>
  <si>
    <t>BANDEJA SATINADA Nº 5</t>
  </si>
  <si>
    <t>BANDEJA SATINADA Nº 6</t>
  </si>
  <si>
    <t>BANDEJA SATINADA Nº 7</t>
  </si>
  <si>
    <t>Bandejas y Platos Dorados</t>
  </si>
  <si>
    <t>x 100U</t>
  </si>
  <si>
    <t>Discos y Tiras</t>
  </si>
  <si>
    <t>Blondas Bordadas</t>
  </si>
  <si>
    <t>BLONDAS BORDADAS 10 CM</t>
  </si>
  <si>
    <t>BLONDAS BORDADAS 13 CM</t>
  </si>
  <si>
    <t>BLONDAS BORDADAS 18 CM</t>
  </si>
  <si>
    <t>BLONDAS BORDADAS 20 CM</t>
  </si>
  <si>
    <t>BLONDAS BORDADAS 21 CM</t>
  </si>
  <si>
    <t>BLONDAS BORDADAS 26 CM</t>
  </si>
  <si>
    <t>BLONDAS BORDADAS 28 CM</t>
  </si>
  <si>
    <t>BLONDAS BORDADAS 32 CM</t>
  </si>
  <si>
    <t>BLONDAS BORDADAS 36 CM</t>
  </si>
  <si>
    <t>BLONDAS BORDADAS 38 CM</t>
  </si>
  <si>
    <t>X 15ROLLOS</t>
  </si>
  <si>
    <t>BLONDAS BORDADAS 42 CM</t>
  </si>
  <si>
    <t>BLONDAS BORDADAS 50 CM</t>
  </si>
  <si>
    <t>BLONDAS BORDADAS 26X32 CM</t>
  </si>
  <si>
    <t>BLONDAS BORDADAS 32X36 CM</t>
  </si>
  <si>
    <t>BLONDAS BORDADAS 35X45 CM</t>
  </si>
  <si>
    <t>BLONDAS BORDADAS 45X55 CM</t>
  </si>
  <si>
    <t>Moldes p/Repostería</t>
  </si>
  <si>
    <t>X 10000U</t>
  </si>
  <si>
    <t>MOLDE FANTASIA PAN DULCE 100GR</t>
  </si>
  <si>
    <t>MOLDE FANTASIA PAN DULCE 250GR</t>
  </si>
  <si>
    <t>MOLDE FANTASIA PAN DULCE 500GR</t>
  </si>
  <si>
    <t>MOLDE FANTASIA PAN DULCE 750GR</t>
  </si>
  <si>
    <t>MOLDE FANTASIA PAN DULCE 1KG</t>
  </si>
  <si>
    <t>PAPEL MANTECA X 5MTS</t>
  </si>
  <si>
    <t>MOLDE FANTASIA P/BUDIN INGLES</t>
  </si>
  <si>
    <t>BOLSAS PP 40X60</t>
  </si>
  <si>
    <t>CUCHARA SUNDAE PS</t>
  </si>
  <si>
    <t>X 20U</t>
  </si>
  <si>
    <t>BOLSAS PP  4X15</t>
  </si>
  <si>
    <t>Etiquetas</t>
  </si>
  <si>
    <t>BANDEJA BOPS CLEARPACK 105 BAJA</t>
  </si>
  <si>
    <t>Escarbadientes y Accesorios</t>
  </si>
  <si>
    <t>Rubro: DESCARTABLES DE MADERA</t>
  </si>
  <si>
    <t>SORBETE C/FUNDA</t>
  </si>
  <si>
    <t xml:space="preserve">SORBETE XL </t>
  </si>
  <si>
    <t>X 500H</t>
  </si>
  <si>
    <t xml:space="preserve">CINTA AUTOADHESIVA 48X100 </t>
  </si>
  <si>
    <t>Rubro: DESCARTABLES DE ALUMINIO</t>
  </si>
  <si>
    <t>Platos</t>
  </si>
  <si>
    <t>Film y Accesorios</t>
  </si>
  <si>
    <t>RIÑON AD COLORES LISOS 50X60</t>
  </si>
  <si>
    <t>CAJA P/18 EMPANADAS MICRO.MARRON/MARRON</t>
  </si>
  <si>
    <t>X50U</t>
  </si>
  <si>
    <t>X500U</t>
  </si>
  <si>
    <t>X1500U</t>
  </si>
  <si>
    <t>X 10U</t>
  </si>
  <si>
    <t>X 12KG</t>
  </si>
  <si>
    <t xml:space="preserve">X 10U </t>
  </si>
  <si>
    <t>HILO ALGODÓN 10 X 20 gr.</t>
  </si>
  <si>
    <t>HILO ALGODÓN 10 X 40 gr.</t>
  </si>
  <si>
    <t xml:space="preserve">HILO CHORICERO 10 X 20 gr. </t>
  </si>
  <si>
    <t xml:space="preserve">HILO CHORICERO 10 X 40 gr. </t>
  </si>
  <si>
    <t>X 10BOL</t>
  </si>
  <si>
    <t>Moños</t>
  </si>
  <si>
    <t>X 50U</t>
  </si>
  <si>
    <t>X 60U</t>
  </si>
  <si>
    <t>X 30U</t>
  </si>
  <si>
    <t>Rubro: DESCARTABLES PLASTICOS</t>
  </si>
  <si>
    <t>Vasos</t>
  </si>
  <si>
    <t>VASO BLANCO 70CC</t>
  </si>
  <si>
    <t>VASO BLANCO 110CC</t>
  </si>
  <si>
    <t>VASO BLANCO 180CC</t>
  </si>
  <si>
    <t>VASO BLANCO 220CC</t>
  </si>
  <si>
    <t>VASO BLANCO 330CC</t>
  </si>
  <si>
    <t>1 CARA</t>
  </si>
  <si>
    <t>VASO APERITIVO FACETADO</t>
  </si>
  <si>
    <t>Copas</t>
  </si>
  <si>
    <t>COPA CHAMPAGNE CRISTAL KOVALPLAST</t>
  </si>
  <si>
    <t>Potes y Tapas</t>
  </si>
  <si>
    <t>POTE PS LIVIANO 88140</t>
  </si>
  <si>
    <t>POTE PS LIVIANO 88230 (1/4KG)</t>
  </si>
  <si>
    <t>POTE PS LIVIANO 88400 (1/2KG)</t>
  </si>
  <si>
    <t>POTE PS LIVIANO 118800 (1KG)</t>
  </si>
  <si>
    <t>POTE PS CRISTAL DEGUSTACION</t>
  </si>
  <si>
    <t>TAPA PS 118 EXTERNA</t>
  </si>
  <si>
    <t>TAPA PS 88 EXTERNA</t>
  </si>
  <si>
    <t>TAPA PS 111 EXTERNA</t>
  </si>
  <si>
    <t xml:space="preserve">TALONARIO PRESUPUESTO CHICO </t>
  </si>
  <si>
    <t>TALONARIO PRESUPUESTO GRANDE</t>
  </si>
  <si>
    <t>BOWL OCTOGONAL PP 15CM COLORES VS.</t>
  </si>
  <si>
    <t>PLATO OVAL PP 20X28CM COLORES VS.</t>
  </si>
  <si>
    <t>COMPOTERA PS CRISTAL 111200</t>
  </si>
  <si>
    <t>Cubiertos y Accesorios</t>
  </si>
  <si>
    <t>MINITENEDORES P/COPETIN</t>
  </si>
  <si>
    <t>X 100KG</t>
  </si>
  <si>
    <t>ESPADITAS P/COPETIN</t>
  </si>
  <si>
    <t>TRIPODE DE PIZZA X KG</t>
  </si>
  <si>
    <t>PRECINTOS PLASTICOS X 1000U</t>
  </si>
  <si>
    <t>X 500U</t>
  </si>
  <si>
    <t>X 200U</t>
  </si>
  <si>
    <t>AGITADOR P/TRAGO LARGO</t>
  </si>
  <si>
    <t>BOLSAS PP 17X25</t>
  </si>
  <si>
    <t>BOLSAS PP C/AUTOADH.35X45</t>
  </si>
  <si>
    <t>BOLSAS PP C/AUTOADH.15X20</t>
  </si>
  <si>
    <t>AGITADOR P/CAFÉ</t>
  </si>
  <si>
    <t>AGITADOR SUPER P/TRAGO LARGO</t>
  </si>
  <si>
    <t>Sorbetes</t>
  </si>
  <si>
    <t>X 30BOL</t>
  </si>
  <si>
    <t>X 120U</t>
  </si>
  <si>
    <t>X 72U</t>
  </si>
  <si>
    <t>3900U</t>
  </si>
  <si>
    <t>3000U</t>
  </si>
  <si>
    <t>2400U</t>
  </si>
  <si>
    <t>250U</t>
  </si>
  <si>
    <t>552U</t>
  </si>
  <si>
    <t>405U</t>
  </si>
  <si>
    <t>600U</t>
  </si>
  <si>
    <t>1200U</t>
  </si>
  <si>
    <t>1000U</t>
  </si>
  <si>
    <t>Bolsas para Residuos y Consorcios</t>
  </si>
  <si>
    <t>Bolsas Riñon</t>
  </si>
  <si>
    <t>RIÑON AD FANTASIA 15X20</t>
  </si>
  <si>
    <t>RIÑON AD FANTASIA 20X30</t>
  </si>
  <si>
    <t>RIÑON AD FANTASIA 25X35</t>
  </si>
  <si>
    <t>RIÑON AD FANTASIA 30X40</t>
  </si>
  <si>
    <t>RIÑON AD FANTASIA 35X45</t>
  </si>
  <si>
    <t>RIÑON AD FANTASIA 40X50</t>
  </si>
  <si>
    <t>RIÑON AD FANTASIA 50X60</t>
  </si>
  <si>
    <t>X 20ROLLOS</t>
  </si>
  <si>
    <t>CONSULTE ANTES DE EFECTUAR SU PEDIDO</t>
  </si>
  <si>
    <t>LAMINA BD RECUPERADO 180CM 100MC</t>
  </si>
  <si>
    <t>Bolsas Varias</t>
  </si>
  <si>
    <t>X 20KG</t>
  </si>
  <si>
    <t>X 10KG</t>
  </si>
  <si>
    <t>X 100U</t>
  </si>
  <si>
    <t>X 25PAQ</t>
  </si>
  <si>
    <t>X 1000U</t>
  </si>
  <si>
    <t>KG</t>
  </si>
  <si>
    <t>SERV.BOUQUET BLANCA 24X24 X25U</t>
  </si>
  <si>
    <t>SERV.BOUQUET COLOR 24X24  X25U</t>
  </si>
  <si>
    <t>SERV.BOUQUET BLANCA 33X33 X25U</t>
  </si>
  <si>
    <t>BOLSA P/ESCOMBRO 40X70 100MC</t>
  </si>
  <si>
    <t>Bolsas de Polipropileno</t>
  </si>
  <si>
    <t>BOLSAS PP  4X20</t>
  </si>
  <si>
    <t>BOLSAS PP  4X25</t>
  </si>
  <si>
    <t>BOLSAS PP  5X15</t>
  </si>
  <si>
    <t>BOLSAS PP  5X20</t>
  </si>
  <si>
    <t>BOLSAS PP  6X10</t>
  </si>
  <si>
    <t>BOLSAS PP  6X15</t>
  </si>
  <si>
    <t>BOLSAS PP  6X20</t>
  </si>
  <si>
    <t>BOLSAS PP  6X25</t>
  </si>
  <si>
    <t>BOLSAS PP  6X30</t>
  </si>
  <si>
    <t>BOLSAS PP  8X10</t>
  </si>
  <si>
    <t>BOLSAS PP  8X15</t>
  </si>
  <si>
    <t>BOLSAS PP  8X20</t>
  </si>
  <si>
    <t>BOLSAS PP  8X25</t>
  </si>
  <si>
    <t>BOLSAS PP  8X30</t>
  </si>
  <si>
    <t>BOLSAS PP 10X15</t>
  </si>
  <si>
    <t>BOLSAS PP 10X20</t>
  </si>
  <si>
    <t>BOLSAS PP 10X25</t>
  </si>
  <si>
    <t>BOLSAS PP 10X30</t>
  </si>
  <si>
    <t>BOLSAS PP 10X35</t>
  </si>
  <si>
    <t>BOLSAS PP 12X15</t>
  </si>
  <si>
    <t>BOLSAS PP 12X20</t>
  </si>
  <si>
    <t>BOLSAS PP 12X25</t>
  </si>
  <si>
    <t>BOLSAS PP 12X30</t>
  </si>
  <si>
    <t>BOLSAS PP 12X35</t>
  </si>
  <si>
    <t>BOLSAS PP 15X20</t>
  </si>
  <si>
    <t>BOLSAS PP 15X25</t>
  </si>
  <si>
    <t>BOLSAS PP 15X30</t>
  </si>
  <si>
    <t>BOLSAS PP 15X35</t>
  </si>
  <si>
    <t>BOLSAS PP 15X40</t>
  </si>
  <si>
    <t>BOLSAS PP 20X25</t>
  </si>
  <si>
    <t>BOLSAS PP 20X30</t>
  </si>
  <si>
    <t>BOLSAS PP 20X35</t>
  </si>
  <si>
    <t>BOLSAS PP 20X40</t>
  </si>
  <si>
    <t>1 COLOR</t>
  </si>
  <si>
    <t>2 COLORES</t>
  </si>
  <si>
    <t>www.papelerasc.com.ar</t>
  </si>
  <si>
    <t>e-mail:ventas@papelerasc.com.ar</t>
  </si>
  <si>
    <t>DEMORA 15/20 DIAS</t>
  </si>
  <si>
    <t>BOLSAS PP 22X30</t>
  </si>
  <si>
    <t>BOLSAS PP 25X35</t>
  </si>
  <si>
    <t>BOLSAS PP 25X40</t>
  </si>
  <si>
    <t>BOLSAS PP 30X40</t>
  </si>
  <si>
    <t>BOLSAS PP 30X45</t>
  </si>
  <si>
    <t>BOLSAS PP 35X40</t>
  </si>
  <si>
    <t>BOLSAS PP 35X45</t>
  </si>
  <si>
    <t>BOLSAS PP 40X50</t>
  </si>
  <si>
    <t>BOLSAS PP 50X60</t>
  </si>
  <si>
    <t>BOLSAS PP 45X60</t>
  </si>
  <si>
    <t>BOLSAS PP C/AUTOADH.20X30</t>
  </si>
  <si>
    <t>BOLSAS PP C/AUTOADH.25X35</t>
  </si>
  <si>
    <t>BOLSAS PP C/AUTOADH.30X40</t>
  </si>
  <si>
    <t>Film p/Embalaje</t>
  </si>
  <si>
    <t>FILM STRECH 10CM</t>
  </si>
  <si>
    <t>FILM STRECH 48CM C/MANIJA</t>
  </si>
  <si>
    <t>POLIETILENO C/BURBUJAS 100X25MTS</t>
  </si>
  <si>
    <t>16KG</t>
  </si>
  <si>
    <t>Máquinas Selladoras</t>
  </si>
  <si>
    <t>Rubro: CINTAS, HILOS Y MOÑOS</t>
  </si>
  <si>
    <t>BANDEJA MICRO COTNYL 105 RECTANGULAR</t>
  </si>
  <si>
    <t>BANDEJA MICRO COTNYL 107</t>
  </si>
  <si>
    <t>TAPA P/BANDEJA COTNYL 105 RECTANGULAR</t>
  </si>
  <si>
    <t>TAPA P/BANDEJA COTNYL 107</t>
  </si>
  <si>
    <t>NOTA: -Las cantidades son aproximadas  -Los precios no incluyen IVA  -El costo de polímeros no esta incluido</t>
  </si>
  <si>
    <t>MOÑOS MAGICOS OPACO GRANDE</t>
  </si>
  <si>
    <t>MOÑOS MAGICOS OPACO CHICO</t>
  </si>
  <si>
    <t>MOÑOS MAGICOS METALIZADO GRANDE</t>
  </si>
  <si>
    <t>MOÑOS MAGICOS METALIZADO CHICO</t>
  </si>
  <si>
    <t>BLISTER</t>
  </si>
  <si>
    <t>BOLSA HOLOGRAFICA MINI 8X4X11</t>
  </si>
  <si>
    <t xml:space="preserve">BOLSA HOLOGRAFICA Nº1 11,5X6X14 </t>
  </si>
  <si>
    <t>BOLSA HOLOGRAFICA Nº2 18X7X20,5</t>
  </si>
  <si>
    <t xml:space="preserve">BOLSA HOLOGRAFICA Nº3 23X7X27 </t>
  </si>
  <si>
    <t>BOLSA HOLOGRAFICA Nº4 26X8X34,5</t>
  </si>
  <si>
    <t>BOLSA HOLOGRAFICA Nº5 30X8X38</t>
  </si>
  <si>
    <t>BOLSA HOLOGRAFICA Nº6 32X10X44</t>
  </si>
  <si>
    <t>BOLSA HOLOGRAFICA BOTELLA CHICA 8X5X20</t>
  </si>
  <si>
    <t>BOLSA HOLOGRAFICA BOTELLA GRANDE 11,5X9X33</t>
  </si>
  <si>
    <t>SERV.BOUQUET COLOR 33X33 X25U</t>
  </si>
  <si>
    <t>Descripción</t>
  </si>
  <si>
    <t>Unid.Med.</t>
  </si>
  <si>
    <t>Precio</t>
  </si>
  <si>
    <t>SELLADORA DE PE/PP 200mm.</t>
  </si>
  <si>
    <t>SELLADORA DE PE/PP 300mm.</t>
  </si>
  <si>
    <t>SELLADORA DE PE/PP 400mm.</t>
  </si>
  <si>
    <t>CIEN</t>
  </si>
  <si>
    <t>ROLLO</t>
  </si>
  <si>
    <t>METRO</t>
  </si>
  <si>
    <t>PORTABOBINAS 40CM</t>
  </si>
  <si>
    <t>PORTABOBINAS 60CM</t>
  </si>
  <si>
    <t>PORTABOBINAS 40/60CM</t>
  </si>
  <si>
    <t>CINTA AUTOADHESIVA 24X50</t>
  </si>
  <si>
    <t>VASO TROPICAL 800CC</t>
  </si>
  <si>
    <t>VASO TROPICAL 1000CC</t>
  </si>
  <si>
    <t>POLIETILENO C/BURBUJAS 100X50MTS</t>
  </si>
  <si>
    <t>POTE PP 250CC</t>
  </si>
  <si>
    <t>POTE PP 390CC</t>
  </si>
  <si>
    <t>TAPA PARA POTE PP</t>
  </si>
  <si>
    <t>UNIDAD</t>
  </si>
  <si>
    <t>Rubro: PAPELES</t>
  </si>
  <si>
    <t>Cantidad</t>
  </si>
  <si>
    <t>PAPEL MURESCO 70X100</t>
  </si>
  <si>
    <t>BOBINA</t>
  </si>
  <si>
    <t>RIÑON AD COLORES LISOS 15X20</t>
  </si>
  <si>
    <t>CAJA PARA RAVIOLES</t>
  </si>
  <si>
    <t>PORTA PANCHOS</t>
  </si>
  <si>
    <t>CAJAS ESTÁNDAR 50X40X40</t>
  </si>
  <si>
    <t>CAJAS ESTÁNDAR 60X40X40</t>
  </si>
  <si>
    <t>X 100</t>
  </si>
  <si>
    <t>CUCHILLO</t>
  </si>
  <si>
    <t>TENEDOR</t>
  </si>
  <si>
    <t>BANDAS ELASTICAS FLEXIBANDS X 50GR</t>
  </si>
  <si>
    <t>BANDAS ELASTICAS FLEXIBANDS X 100GR</t>
  </si>
  <si>
    <t>BANDAS ELASTICAS FLEXIBANDS X 250GR</t>
  </si>
  <si>
    <t>BANDAS ELASTICAS FLEXIBANDS X 500GR</t>
  </si>
  <si>
    <t>BANDAS ELASTICAS FLEXIBANDS X 1KG</t>
  </si>
  <si>
    <t>X 1000</t>
  </si>
  <si>
    <t>Rubro: ENVASES TERMICOS</t>
  </si>
  <si>
    <t>Rubro: BOLSAS Y SOBRES DE PAPEL</t>
  </si>
  <si>
    <t>BOLSAS DE PAPEL KRAFT Nº1</t>
  </si>
  <si>
    <t>BOLSAS DE PAPEL KRAFT Nº2</t>
  </si>
  <si>
    <t>BOLSAS DE PAPEL KRAFT Nº3</t>
  </si>
  <si>
    <t>BOLSAS DE PAPEL KRAFT Nº4</t>
  </si>
  <si>
    <t>BOLSAS DE PAPEL KRAFT Nº4A</t>
  </si>
  <si>
    <t>PRECIOS FINALES SUJETOS A MODIFICACION SIN PREVIO AVISO</t>
  </si>
  <si>
    <t>BOLSAS DE PAPEL KRAFT Nº5</t>
  </si>
  <si>
    <t>CINTA DE PAPEL 48X50</t>
  </si>
  <si>
    <t>BOLSAS DE PAPEL KRAFT Nº6</t>
  </si>
  <si>
    <t>BOLSAS DE PAPEL KRAFT Nº6L</t>
  </si>
  <si>
    <t>BOLSAS DE PAPEL KRAFT Nº7</t>
  </si>
  <si>
    <t>BOLSAS DE PAPEL KRAFT Nº8</t>
  </si>
  <si>
    <t>BOLSAS DE PAPEL KRAFT Nº9</t>
  </si>
  <si>
    <t>SOBRES MURESCO Nº0 09X13</t>
  </si>
  <si>
    <t>SOBRES MURESCO Nº1 11,5X17</t>
  </si>
  <si>
    <t>SOBRES MURESCO Nº3 14X21</t>
  </si>
  <si>
    <t>SOBRES MURESCO Nº5 20,5X28</t>
  </si>
  <si>
    <t>SOBRES MURESCO Nº6 24X30</t>
  </si>
  <si>
    <t xml:space="preserve">SOBRES MURESCO Nº8 30X40 </t>
  </si>
  <si>
    <t>CINTA DE PAPEL 12X50</t>
  </si>
  <si>
    <t>SOBRES FANTASIA 27X37</t>
  </si>
  <si>
    <t>CENICEROS</t>
  </si>
  <si>
    <t>X HOJA</t>
  </si>
  <si>
    <t>DISCOS DE CARTON</t>
  </si>
  <si>
    <t>POTE PP 200CC</t>
  </si>
  <si>
    <t>TIRAS DE CARTULINA</t>
  </si>
  <si>
    <t>BOLSA</t>
  </si>
  <si>
    <t>AGUJA P/TAG GUN FINO</t>
  </si>
  <si>
    <t>X 5UNIDADES</t>
  </si>
  <si>
    <t>HILO POLIPROPILENO 10X 50 gr.</t>
  </si>
  <si>
    <t>CAJA</t>
  </si>
  <si>
    <t>PAQUETE</t>
  </si>
  <si>
    <t>SOBRES FANTASIA 12X18</t>
  </si>
  <si>
    <t>SOBRES FANTASIA 15X25</t>
  </si>
  <si>
    <t>SOBRES FANTASIA 20X29</t>
  </si>
  <si>
    <t>SOBRES FANTASIA 25X35</t>
  </si>
  <si>
    <t>SOBRES FANTASIA 29X39</t>
  </si>
  <si>
    <t>CAJAS ESTÁNDAR 30X30X20</t>
  </si>
  <si>
    <t>PINCHES CARITAS-POCKER P/COPETIN</t>
  </si>
  <si>
    <t>CAJAS ESTÁNDAR 40X30X30</t>
  </si>
  <si>
    <t>CAJAS ESTANDAR 70X50X50</t>
  </si>
  <si>
    <t>BANDEJA BOPS CLEARPACK 101</t>
  </si>
  <si>
    <t>DESCRIPCION</t>
  </si>
  <si>
    <t>PESO</t>
  </si>
  <si>
    <t>MINIMOS</t>
  </si>
  <si>
    <t>CAMISETAS 30X40 15MC</t>
  </si>
  <si>
    <t>CAMISETAS BD 30X40 25MC</t>
  </si>
  <si>
    <t>CAMISETAS 40X50 15MC</t>
  </si>
  <si>
    <t>CAMISETAS 40X50 18MC</t>
  </si>
  <si>
    <t>CAMISETAS BD 40X50 30MC</t>
  </si>
  <si>
    <t>CAMISETAS BD 40X50 40MC</t>
  </si>
  <si>
    <t>CAMISETAS 45X60 15MC</t>
  </si>
  <si>
    <t>CAMISETAS 45X60 18MC</t>
  </si>
  <si>
    <t>CAMISETAS BD 45X60 40MC</t>
  </si>
  <si>
    <t>CAMISETAS 50X50 15MC</t>
  </si>
  <si>
    <t>Papeles para Escritura</t>
  </si>
  <si>
    <t>Cajas para Placard</t>
  </si>
  <si>
    <t>Cajas para Packaging</t>
  </si>
  <si>
    <t>CAMISETAS 50X50 18MC</t>
  </si>
  <si>
    <t>CAMISETAS BD 50X50 40MC</t>
  </si>
  <si>
    <t>CAMISETAS 50X60 15MC</t>
  </si>
  <si>
    <t>CAMISETAS 50X60 18MC</t>
  </si>
  <si>
    <t>CAMISETAS BD 50X60 40MC</t>
  </si>
  <si>
    <t>CAMISETAS 50X70 15MC</t>
  </si>
  <si>
    <t>CAMISETAS 50X70 18MC</t>
  </si>
  <si>
    <t>CONSTITUCION 2680 (CP 1254) - CAPITAL FEDERAL</t>
  </si>
  <si>
    <t>CAMISETAS BD 50X70 40MC</t>
  </si>
  <si>
    <t>BANDEJA REDONDA Nº 14 1/2</t>
  </si>
  <si>
    <t>CAMISETAS BD 60X80 40MC</t>
  </si>
  <si>
    <t>RIÑON 30X40 30MC</t>
  </si>
  <si>
    <t>RIÑON 30X40 40MC</t>
  </si>
  <si>
    <t>RIÑON 30X40 50MC</t>
  </si>
  <si>
    <t>RIÑON 30X40 BD 60MC</t>
  </si>
  <si>
    <t>RIÑON 35X45 40MC</t>
  </si>
  <si>
    <t>RIÑON 35X45 50MC</t>
  </si>
  <si>
    <t>sin stock</t>
  </si>
  <si>
    <t>RIÑON 35X45 BD 60MC</t>
  </si>
  <si>
    <t>RIÑON 40X50 40MC</t>
  </si>
  <si>
    <t>RIÑON 40X50 50MC</t>
  </si>
  <si>
    <t>RIÑON 40X50 BD 70MC</t>
  </si>
  <si>
    <t>RIÑON 45X60 40MC</t>
  </si>
  <si>
    <t>RIÑON 45X60 50MC</t>
  </si>
  <si>
    <t>RIÑON 45X60 BD 70MC</t>
  </si>
  <si>
    <t>RIÑON 50X60 40MC</t>
  </si>
  <si>
    <t>RIÑON 50X60 50MC</t>
  </si>
  <si>
    <t>RIÑON 50X60 BD 70MC</t>
  </si>
  <si>
    <t>PAPEL MURESCO 70X100 C/LICENCIA</t>
  </si>
  <si>
    <t>SULFITO BLANCO SEIN EN BOBINA</t>
  </si>
  <si>
    <t>CARTON CORRUGADO 100X30 mts</t>
  </si>
  <si>
    <t>e-mail:papelerasc@datamarkets.com.ar</t>
  </si>
  <si>
    <t xml:space="preserve">HILO ALGODÓN 3 HEBRAS X 350 gr. </t>
  </si>
  <si>
    <t xml:space="preserve">HILO CHORICERO 4 HEBRAS X 350 gr. </t>
  </si>
  <si>
    <t>X 12ROLLOS</t>
  </si>
  <si>
    <t>X 9ROLLOS</t>
  </si>
  <si>
    <t>X 6ROLLOS</t>
  </si>
  <si>
    <t>X 25ROLLOS</t>
  </si>
  <si>
    <t>X 4ROLLOS</t>
  </si>
  <si>
    <t>X 30PAQ</t>
  </si>
  <si>
    <t>X 48PAQ</t>
  </si>
  <si>
    <t>X 24PAQ</t>
  </si>
  <si>
    <t>1/2 COLORES</t>
  </si>
  <si>
    <t>3 COLORES</t>
  </si>
  <si>
    <t>4 COLORES</t>
  </si>
  <si>
    <t>UNA CARA</t>
  </si>
  <si>
    <t>AMBAS CARAS</t>
  </si>
  <si>
    <t>RIÑON 20X30 30MC</t>
  </si>
  <si>
    <t>RIÑON 25X35 30MC</t>
  </si>
  <si>
    <t>IMPRESIÓN PLENO 95%</t>
  </si>
  <si>
    <t>IMPRESIÓN PLENO 80%</t>
  </si>
  <si>
    <t>BLONDAS BORDADAS 16X23 CM</t>
  </si>
  <si>
    <t>BLONDAS BORDADAS 30X40 CM</t>
  </si>
  <si>
    <t>ETIQUETAS PEGASOLA BLANCAS</t>
  </si>
  <si>
    <t>IMPRESIÓN PLENO 20%</t>
  </si>
  <si>
    <t>Cartón</t>
  </si>
  <si>
    <t>CAMISETAS 60X83 18MC</t>
  </si>
  <si>
    <t>CAMISETAS 60X83 20MC</t>
  </si>
  <si>
    <t>CAMISETAS 60X83 22MC</t>
  </si>
  <si>
    <t>Rubro: ARTICULOS P/OFICINA</t>
  </si>
  <si>
    <t>X 10MAQ.</t>
  </si>
  <si>
    <t>ETIQUETADORA CHINA 8DIGITOS SIN TAPA</t>
  </si>
  <si>
    <t>Bandas Elasticas</t>
  </si>
  <si>
    <t>X 20CAJAS</t>
  </si>
  <si>
    <t>X 10CAJAS</t>
  </si>
  <si>
    <t>Rollos de Papel p/Máquina</t>
  </si>
  <si>
    <t>ROLLOS CALCULADORA 57X30 X 10U</t>
  </si>
  <si>
    <t>ROLLOS REGISTRADORA 37X50 X 10U</t>
  </si>
  <si>
    <t>ROLLOS REGISTRADORA 44X50 X 10U</t>
  </si>
  <si>
    <t>ROLLO TERMOSENSIBLE 57X30 X 10U</t>
  </si>
  <si>
    <t>LAMINA VIRGEN AD EN PAQUETE 20X25</t>
  </si>
  <si>
    <t>LAMINA VIRGEN AD EN PAQUETE 25X35</t>
  </si>
  <si>
    <t>Rubro: ETIQUETAS, TARJETAS Y CARTELES</t>
  </si>
  <si>
    <t>Tarjetas</t>
  </si>
  <si>
    <t>TARJETA DIGITAL Nº2 X 100U</t>
  </si>
  <si>
    <t>TARJETA DIGITAL Nº3 X 100U.</t>
  </si>
  <si>
    <t>TARJETA DIGITAL Nº4 X 100U</t>
  </si>
  <si>
    <t>TARJETA ESTRELLA Nº3 X 50U</t>
  </si>
  <si>
    <t>TARJETA ESTRELLA Nº4 X 25U</t>
  </si>
  <si>
    <t>PLATO TERMICO C/TAPA</t>
  </si>
  <si>
    <t>RACIONADOR DE MESA P/CINTA 15/25MM</t>
  </si>
  <si>
    <t>TARJETA ESTRELLA Nº5 X 25U</t>
  </si>
  <si>
    <t>TARJETA KRAFT Nº1 X 50U</t>
  </si>
  <si>
    <t>TARJETA KRAFT Nº2 X 50U</t>
  </si>
  <si>
    <t>TARJETA KRAFT Nº3 X 25U</t>
  </si>
  <si>
    <t>TARJETA BLANCA X 100U</t>
  </si>
  <si>
    <t>ETIQUETAS "FELICIDADES" CHICA X 310U</t>
  </si>
  <si>
    <t>ETIQUETA MOTEX BLANCA</t>
  </si>
  <si>
    <t>ETIQUETA MOTEX FLUO</t>
  </si>
  <si>
    <t>X 100ROLLOS</t>
  </si>
  <si>
    <t>Talonarios</t>
  </si>
  <si>
    <t>ROLLOS P/TURNO X 2000Nº</t>
  </si>
  <si>
    <t>Rubro: ARTICULOS VARIOS</t>
  </si>
  <si>
    <t>Guantes</t>
  </si>
  <si>
    <t>GUANTES DE POLIETILENO X 100U</t>
  </si>
  <si>
    <t>GUANTES DE LATEX X 100U</t>
  </si>
  <si>
    <t>VASO CASINO (TL) CRISTAL</t>
  </si>
  <si>
    <t>240U</t>
  </si>
  <si>
    <t>TAG GUN FINO</t>
  </si>
  <si>
    <t>VASO CASINO (TL) POLIPROPILENO</t>
  </si>
  <si>
    <t>VASO COLA</t>
  </si>
  <si>
    <t>VASO CONICO CRISTAL</t>
  </si>
  <si>
    <t>VASO CONICO POLIPROPILENO</t>
  </si>
  <si>
    <t>CHOP 500CC</t>
  </si>
  <si>
    <t>JARRA LISA CRISTAL</t>
  </si>
  <si>
    <t>COPA NANCY</t>
  </si>
  <si>
    <t>COPA DANUBIO BOYANO</t>
  </si>
  <si>
    <t>PLATO BOYANO 17CM</t>
  </si>
  <si>
    <t>PLATO BOYANO 23CM</t>
  </si>
  <si>
    <t>120U</t>
  </si>
  <si>
    <t>24U</t>
  </si>
  <si>
    <t>RECARGOS</t>
  </si>
  <si>
    <t>CAMISETAS</t>
  </si>
  <si>
    <t>RIÑON</t>
  </si>
  <si>
    <t>TELAS COLOR PASTEL</t>
  </si>
  <si>
    <t>TELAS COLOR DEFINIDO</t>
  </si>
  <si>
    <t xml:space="preserve"> </t>
  </si>
  <si>
    <t>TINTA ORO O PLATA</t>
  </si>
  <si>
    <t>IMPRESIÓN PLENO 40%</t>
  </si>
  <si>
    <t>IMPRESIÓN PLENO 60%</t>
  </si>
  <si>
    <t>PLATOS PAL 17</t>
  </si>
  <si>
    <t>Papeles Lisos</t>
  </si>
  <si>
    <t>RESMA</t>
  </si>
  <si>
    <t>SULFITO MANTEL BLANCO BOBINA 80CM</t>
  </si>
  <si>
    <t>PAPEL KRAFT SEIN 50/80GR EN BOBINAS</t>
  </si>
  <si>
    <t>PAPEL MANTECA BLANQUEADO 75X100</t>
  </si>
  <si>
    <t>PAPEL SEDA BLANCO 70X100</t>
  </si>
  <si>
    <t>PAPEL CRISTAL BOPP 65X90</t>
  </si>
  <si>
    <t>X 100H</t>
  </si>
  <si>
    <t>X 10H</t>
  </si>
  <si>
    <t>X 400H</t>
  </si>
  <si>
    <t>Papeles Impresos</t>
  </si>
  <si>
    <t>PAPEL CRISTAL BOPP 100X120</t>
  </si>
  <si>
    <t>PAPEL FANTASIA COMUN EN BOBINA</t>
  </si>
  <si>
    <t>PAPEL SULFITO MANTEL IMPRESO BOBINA 80CM</t>
  </si>
  <si>
    <t>PAPEL IMPRESO PLENO COLOR  EN BOBINA</t>
  </si>
  <si>
    <t xml:space="preserve">PAPEL MURESCO 35X200MT </t>
  </si>
  <si>
    <t xml:space="preserve">PAPEL MURESCO 35X200MT C/LICENCIA </t>
  </si>
  <si>
    <t>PAPEL MURESCO 60X200MT</t>
  </si>
  <si>
    <t xml:space="preserve">PAPEL MURESCO 60X200MT C/LICENCIA </t>
  </si>
  <si>
    <t>HOJAS METALIZADAS FANTASIA 50X70 RESMA</t>
  </si>
  <si>
    <t>HOJAS METALIZADAS FANTASIA 50X70 BLISTER</t>
  </si>
  <si>
    <t>X 3H</t>
  </si>
  <si>
    <t>Portabobinas</t>
  </si>
  <si>
    <t>BOLSAS DE PAPEL SULFITO BCO.Nº1</t>
  </si>
  <si>
    <t>BOLSAS DE PAPEL SULFITO BCO.Nº2</t>
  </si>
  <si>
    <t>BOLSAS DE PAPEL SULFITO BCO.Nº3</t>
  </si>
  <si>
    <t>BOLSAS DE PAPEL SULFITO BCO.Nº4</t>
  </si>
  <si>
    <t>BOLSAS DE PAPEL SULFITO BCO.Nº4A</t>
  </si>
  <si>
    <t>BOLSAS DE PAPEL SULFITO BCO.Nº5</t>
  </si>
  <si>
    <t>BOLSAS DE PAPEL SULFITO BCO.Nº6</t>
  </si>
  <si>
    <t>BOLSAS DE PAPEL SULFITO BCO.Nº6L</t>
  </si>
  <si>
    <t>BOLSAS DE PAPEL SULFITO BCO.Nº7</t>
  </si>
  <si>
    <t>BOLSAS DE PAPEL SULFITO BCO.Nº8</t>
  </si>
  <si>
    <t>BOLSAS DE PAPEL SULFITO BCO.Nº9</t>
  </si>
  <si>
    <t>Bolsas de Papel c/Manija</t>
  </si>
  <si>
    <t>X 10RESMAS</t>
  </si>
  <si>
    <t>X 100blister</t>
  </si>
  <si>
    <t>X 20Hojas =</t>
  </si>
  <si>
    <t>X 5bobinas</t>
  </si>
  <si>
    <t>MALETIN PLAST. FELICIDADES CHICO</t>
  </si>
  <si>
    <t>MALETIN PLAST. FELICIDADES GRANDE</t>
  </si>
  <si>
    <t>Cajas Estandar</t>
  </si>
  <si>
    <t>BOLSAS PP 50X70</t>
  </si>
  <si>
    <t>X 40U</t>
  </si>
  <si>
    <t>CAJA P/PIZZA GRIS GDE.</t>
  </si>
  <si>
    <t>CAJA P/PIZZA GDE.MICRO.MARRON/MARRON</t>
  </si>
  <si>
    <t>CAJA PLASTIFICADA Nº100 30X23X13</t>
  </si>
  <si>
    <t>CAJA PLASTIFICADA Nº106 45X30X15</t>
  </si>
  <si>
    <t>BOLSAS P/FREEZER</t>
  </si>
  <si>
    <t>X 20 ROLLOS</t>
  </si>
  <si>
    <t>CAJA PLASTIFICADA Nº102 47X30X18</t>
  </si>
  <si>
    <t>CAJA PLASTIFICADA Nº103 57X40X15</t>
  </si>
  <si>
    <t>X 10ROLLOS</t>
  </si>
  <si>
    <t>Sobres para Tiendas</t>
  </si>
  <si>
    <t>Descuento</t>
  </si>
  <si>
    <t>Rubro: BOLSAS DE POLIETILENO Y POLIPROPILENO</t>
  </si>
  <si>
    <t>Bolsas de Arranque AD</t>
  </si>
  <si>
    <t>Bolsas Camiseta BD</t>
  </si>
  <si>
    <t>Bolsas Camiseta AD</t>
  </si>
  <si>
    <t>Cintas Autoadhesivas</t>
  </si>
  <si>
    <t xml:space="preserve">CINTA AUTOADHESIVA 48X50 </t>
  </si>
  <si>
    <t>Hilos y Cintas p/Atar</t>
  </si>
  <si>
    <t>PAQ. X  10U</t>
  </si>
  <si>
    <t>BOLSAS P/HORNO</t>
  </si>
  <si>
    <t>CUCURUCHO P/PAPAS GRANDE</t>
  </si>
  <si>
    <t>Cintas p/Regalos</t>
  </si>
  <si>
    <t>100U</t>
  </si>
  <si>
    <t>X 5000U</t>
  </si>
  <si>
    <t>X 2000U</t>
  </si>
  <si>
    <t>X 20BOL</t>
  </si>
  <si>
    <t>X 3000U</t>
  </si>
  <si>
    <t>ARRANQUE AD 20X30 X 1½KG</t>
  </si>
  <si>
    <t>ARRANQUE AD 25X35 X 1½KG</t>
  </si>
  <si>
    <t>ARRANQUE AD 30X40 X 1½KG</t>
  </si>
  <si>
    <t>ARRANQUE AD 35X45 X 1½KG</t>
  </si>
  <si>
    <t>ARRANQUE AD 40X50 X 1½KG</t>
  </si>
  <si>
    <t>ARRANQUE AD 40X60 X 1½KG</t>
  </si>
  <si>
    <t>ARRANQUE AD 45X60 X 1½KG</t>
  </si>
  <si>
    <t>ARRANQUE AD 50X70 X 1½KG</t>
  </si>
  <si>
    <t>X 300U</t>
  </si>
  <si>
    <t>X 150U</t>
  </si>
  <si>
    <t>ROLLO ALUMINIO X 1KG</t>
  </si>
  <si>
    <t>ROLLO ALUMINIO X 5MT</t>
  </si>
  <si>
    <t>BUDINERA GDE. RAL4 (P/1KG)</t>
  </si>
  <si>
    <t>Rubro: ENVASES DE CARTON</t>
  </si>
  <si>
    <t>Cajas p/Gastronomía</t>
  </si>
  <si>
    <t>X 10PAQ</t>
  </si>
  <si>
    <t>BANDEJA MICRO COTNYL 102</t>
  </si>
  <si>
    <t>BANDEJA MICRO COTNYL 103</t>
  </si>
  <si>
    <t>TAPA P/BANDEJA COTNYL 102</t>
  </si>
  <si>
    <t>TAPA P/BANDEJA COTNYL 103</t>
  </si>
  <si>
    <t>CONSORCIO BD 60X90 30MC X 50U</t>
  </si>
  <si>
    <t>CONSORCIO BD 60X90 40MC X 50U</t>
  </si>
  <si>
    <t>10%</t>
  </si>
  <si>
    <t>Codigo</t>
  </si>
  <si>
    <t>PAQ. X  50U</t>
  </si>
  <si>
    <t>CONSORCIO BD 70X100 40MC X 50U</t>
  </si>
  <si>
    <t>CONSORCIO BD 80X110 50MC X 50U</t>
  </si>
  <si>
    <t>CONSORCIO BD 90X110 50MC X 50U</t>
  </si>
  <si>
    <t>VASO IMPERIAL 350</t>
  </si>
  <si>
    <t>60U</t>
  </si>
  <si>
    <t xml:space="preserve">BOWL BOYANO </t>
  </si>
  <si>
    <t>RIÑON 15X20 30MC</t>
  </si>
  <si>
    <t>PAPEL MANTECA 38CMX50MTS</t>
  </si>
  <si>
    <t>CARTON CORRUGADO 120X30 mts</t>
  </si>
  <si>
    <t>2000U</t>
  </si>
  <si>
    <t>ETIQUETADORA CHINA 8DIGITOS CON TAPA</t>
  </si>
  <si>
    <t>X 50BOL</t>
  </si>
  <si>
    <t>X 8BOL</t>
  </si>
  <si>
    <t>800U</t>
  </si>
  <si>
    <t>LUNA KRAFT 22X10X24</t>
  </si>
  <si>
    <t>LUNA KRAFT 22X10X30</t>
  </si>
  <si>
    <t>LUNA KRAFT 30X12X41</t>
  </si>
  <si>
    <t>LUNA KRAFT 32X10X23</t>
  </si>
  <si>
    <t>LUNA KRAFT 32X10X30</t>
  </si>
  <si>
    <t>LUNA KRAFT 43X12X32</t>
  </si>
  <si>
    <t>LUNA BLANCA 22X10X24</t>
  </si>
  <si>
    <t>LUNA BLANCA 22X10X30</t>
  </si>
  <si>
    <t>LUNA BLANCA 30X12X41</t>
  </si>
  <si>
    <t>LUNA BLANCA 32X10X23</t>
  </si>
  <si>
    <t>LUNA BLANCA 32X10X30</t>
  </si>
  <si>
    <t>LUNA BLANCA 43X12X32</t>
  </si>
  <si>
    <t>ACUARIO BLANCO 30X12X41</t>
  </si>
  <si>
    <t xml:space="preserve">ACUARIO BLANCO 22X10X30 </t>
  </si>
  <si>
    <t>ACUARIO KRAFT 22X10X30</t>
  </si>
  <si>
    <t xml:space="preserve">ACUARIO KRAFT 30X12X41 </t>
  </si>
  <si>
    <t>ACUARIO COLOR 22X10X30</t>
  </si>
  <si>
    <t>ACUARIO COLOR 30X12X41</t>
  </si>
  <si>
    <t>BANDAS ELASTICAS SUPERBANDS 5X100MM X1/2KG</t>
  </si>
  <si>
    <t>X 144U</t>
  </si>
  <si>
    <t>BOWL CUADRADO</t>
  </si>
  <si>
    <t>PLATO CUADRADO 17CM</t>
  </si>
  <si>
    <t>PLATO CUADRADO 22CM</t>
  </si>
  <si>
    <t>BANDEJA CUADRADA 20X28CM</t>
  </si>
  <si>
    <t>PRECIOS DE VENTA DE PAPEL IMPRESO</t>
  </si>
  <si>
    <t>PAPEL SULFITO EXTRA 40GRS. TUCUMAN</t>
  </si>
  <si>
    <t>CANTIDA MINIMA: 200KG</t>
  </si>
  <si>
    <t xml:space="preserve">PLATA </t>
  </si>
  <si>
    <t>X 48U</t>
  </si>
  <si>
    <t>OFERTA ESPECIAL X 600 BOLSAS DE ROMIPACK (MULTIPLOS DE 200) DESCUENTO EXTRA + 10%</t>
  </si>
  <si>
    <t>CAJA P/12 EMPANADAS MICRO.MARRON/MARRON</t>
  </si>
  <si>
    <t>VASO NATURAL 330CC</t>
  </si>
  <si>
    <t>VASO NATURAL 500CC</t>
  </si>
  <si>
    <t>SERVILLETAS IMPRESAS</t>
  </si>
  <si>
    <t>CANT.MINIMA</t>
  </si>
  <si>
    <t>PRECIO X CAJA</t>
  </si>
  <si>
    <t>ANNEGRILL 18X17 - 1 COLOR</t>
  </si>
  <si>
    <t>ANNEGRILL 18X17 - 2 COLORES</t>
  </si>
  <si>
    <t>ANNEGRILL 18X17 - 3 COLORES</t>
  </si>
  <si>
    <t>ANNEGRILL 24X23 - 1 COLOR</t>
  </si>
  <si>
    <t>ANNEGRILL 24X23 - 2 COLORES</t>
  </si>
  <si>
    <t>ANNEGRILL 24X23 - 3 COLORES</t>
  </si>
  <si>
    <t>ANNEGRILL 33X32 - 1 COLOR</t>
  </si>
  <si>
    <t>ANNEGRILL 33X32 - 2 COLORES</t>
  </si>
  <si>
    <t>ANNEGRILL 33X32 - 3 COLORES</t>
  </si>
  <si>
    <t>COSTO DE POLÍMEROS X COLOR</t>
  </si>
  <si>
    <t>PAPEL SULFITO SEIN</t>
  </si>
  <si>
    <t>BOLSAS PP C/AUTOADH.15X25</t>
  </si>
  <si>
    <t>X 6U</t>
  </si>
  <si>
    <t>VASO BLANCO 300CC</t>
  </si>
  <si>
    <t>LISTA DE PRECIOS BOLSAS AD TELA COLOR BLANCA/NATURAL</t>
  </si>
  <si>
    <t>CAMISETA C.A.B.A. 45X55</t>
  </si>
  <si>
    <t>PAPEL KRAFT MARRON SEIN 50GRS</t>
  </si>
  <si>
    <t>MONOS LISO MICROMINI</t>
  </si>
  <si>
    <t>MONOS LISO CHICO</t>
  </si>
  <si>
    <t>MONOS LISO GRANDE</t>
  </si>
  <si>
    <t>MONOS LAME CHICO</t>
  </si>
  <si>
    <t>MONOS LAME GRANDE</t>
  </si>
  <si>
    <t>CINTA LISA 10ROLLITOS X10MM X 4MT</t>
  </si>
  <si>
    <t xml:space="preserve">CINTA LISA 5MM X 1000MT </t>
  </si>
  <si>
    <t xml:space="preserve">CINTA LISA 10MM X 500MT </t>
  </si>
  <si>
    <t>CINTA LISA 20MM X 50MT</t>
  </si>
  <si>
    <t>CINTA LISA 25MM X 50MT</t>
  </si>
  <si>
    <t>CINTA LISA 40MM X 50MT</t>
  </si>
  <si>
    <t>CINTA LAME 10MM X 50MT</t>
  </si>
  <si>
    <t>CINTA LAME 20MM X 50MT</t>
  </si>
  <si>
    <t xml:space="preserve">CINTA LAME 10MM X 250MT </t>
  </si>
  <si>
    <t xml:space="preserve">CINTA METALIZADA 10MM X 250MT </t>
  </si>
  <si>
    <t>CINTA METALIZADA 10MM X 40MT</t>
  </si>
  <si>
    <t>CINTA METALIZADA 20MM X 40MT</t>
  </si>
  <si>
    <t>FANTASIA ACUARIO 22X10X30</t>
  </si>
  <si>
    <t>FANTASIA ACUARIO 30X12X41</t>
  </si>
  <si>
    <t>PALITO P/BROCHETTES 25CM X25U</t>
  </si>
  <si>
    <t>X 10 BLISTER</t>
  </si>
  <si>
    <t>X 50 BLISTER</t>
  </si>
  <si>
    <t>PALILLERO ECONOMICO BLISTER X12</t>
  </si>
  <si>
    <t>ACUARIO BLANCO 45X15X48</t>
  </si>
  <si>
    <t>ACUARIO BLANCO 14X08X20</t>
  </si>
  <si>
    <t>ACUARIO KRAFT 45X15X48</t>
  </si>
  <si>
    <t>ACUARIO KRAFT 14X08X20</t>
  </si>
  <si>
    <t>ACUARIO NEGRA 45X15X48</t>
  </si>
  <si>
    <t>ACUARIO COLOR 14X08X20</t>
  </si>
  <si>
    <t>FANTASIA ACUARIO 14X08X20</t>
  </si>
  <si>
    <t>FANTASIA ACUARIO 45X15X48</t>
  </si>
  <si>
    <t>PRECIOS C/IVA INCLUIDO</t>
  </si>
  <si>
    <t>MOÑOS LAME MICROMINI</t>
  </si>
  <si>
    <t>10KG</t>
  </si>
  <si>
    <t>PAPEL KRAFT MARRON SEIN 80GRS</t>
  </si>
  <si>
    <t>CINTA AUTOADHESIVA "FRAGIL" 48X50</t>
  </si>
  <si>
    <t>CINTA DE PAPEL 24X50</t>
  </si>
  <si>
    <t>PAPELERA SAN CRISTÓBAL</t>
  </si>
  <si>
    <t>ESCARBADIENTE A GRANEL X 800U</t>
  </si>
  <si>
    <t>CAMISETAS NEGRAS 40X50</t>
  </si>
  <si>
    <t>CAMISETAS NEGRAS 50X60</t>
  </si>
  <si>
    <t>ETIQUETAS "FELICIDADES" X 250U</t>
  </si>
  <si>
    <t xml:space="preserve">HILO PLASTICO RECICLADO </t>
  </si>
  <si>
    <t>126U</t>
  </si>
  <si>
    <t>294U</t>
  </si>
  <si>
    <t>42U</t>
  </si>
  <si>
    <t>156U</t>
  </si>
  <si>
    <t>180U</t>
  </si>
  <si>
    <t>COPA SIDRA BOYANO</t>
  </si>
  <si>
    <t>84U</t>
  </si>
  <si>
    <t>300U</t>
  </si>
  <si>
    <t>LUNA GLAM 22X10X30</t>
  </si>
  <si>
    <t>LUNA GLAM 30X12X41</t>
  </si>
  <si>
    <t>Bolsas de Papel Blanco y Kraft sin Manijas</t>
  </si>
  <si>
    <t>RESIDUO BD 45X60CM 20MC</t>
  </si>
  <si>
    <t>X 36U</t>
  </si>
  <si>
    <t>X 80U</t>
  </si>
  <si>
    <t>SORBETE XXL COLOR X 500 UNIDADES</t>
  </si>
  <si>
    <t>ESCARBADIENTE ENSOBRADO X 1000U</t>
  </si>
  <si>
    <t>SOBRES ROMIPACK FANTASÍA 14X08X26</t>
  </si>
  <si>
    <t>LUNA KRAFT 36X22X39</t>
  </si>
  <si>
    <t>LUNA KRAFT 36X22X51</t>
  </si>
  <si>
    <t>LUNA BLANCA 30X18X37</t>
  </si>
  <si>
    <t>LUNA BLANCA 36X22X39</t>
  </si>
  <si>
    <t>LUNA BLANCA 36X22X51</t>
  </si>
  <si>
    <t>BANDEJAS RAL 2</t>
  </si>
  <si>
    <t>BANDEJAS RAL 3</t>
  </si>
  <si>
    <t>BANDEJAS BAL 5</t>
  </si>
  <si>
    <t>BANDEJAS BAL 4</t>
  </si>
  <si>
    <t>TAPAS BANDEJAS TRAL 2</t>
  </si>
  <si>
    <t>TAPAS BANDEJAS TRAL 3</t>
  </si>
  <si>
    <t>TAPAS BANDEJAS TBAL 5</t>
  </si>
  <si>
    <t>TAPAS BANDEJAS TBAL 4</t>
  </si>
  <si>
    <t>PLATOS PAL 14</t>
  </si>
  <si>
    <t>PLATOS PAL 21</t>
  </si>
  <si>
    <t>PLATOS PAL 23</t>
  </si>
  <si>
    <t>PLATOS PAL 26</t>
  </si>
  <si>
    <t>PLATOS PAL 29</t>
  </si>
  <si>
    <t>PLATOS PAL 33</t>
  </si>
  <si>
    <t>FLANERAS HAL 10</t>
  </si>
  <si>
    <t>TAPA THAL 10</t>
  </si>
  <si>
    <t>BUDINERA CHICA RAL 8</t>
  </si>
  <si>
    <t>BANDEJAS MICRO COTNYL ESPECIAL 107</t>
  </si>
  <si>
    <t>VASO NATURAL 180CC</t>
  </si>
  <si>
    <t>BANDEJAS PS EXPANDIDO E 150</t>
  </si>
  <si>
    <t>BANDEJAS PS EXPANDIDO E 170</t>
  </si>
  <si>
    <t>BANDEJAS PS EXPANDIDO E 180</t>
  </si>
  <si>
    <t>BANDEJAS PS EXPANDIDO E 190</t>
  </si>
  <si>
    <t>BANDEJAS PS EXPANDIDO E 210</t>
  </si>
  <si>
    <t>BANDEJAS PS EXPANDIDO E 250</t>
  </si>
  <si>
    <t>BANDEJAS PS EXPANDIDO E 280</t>
  </si>
  <si>
    <t>ACUARIO BLANCO 14X08X26</t>
  </si>
  <si>
    <t>ACUARIO KRAFT 14X08X26</t>
  </si>
  <si>
    <t>BANDEJAS MICRO COTNYL ESPECIAL 102</t>
  </si>
  <si>
    <t>BANDEJAS MICRO COTNYL ESPECIAL 103</t>
  </si>
  <si>
    <t>BANDEJAS MICRO COTNYL ESPECIAL 105 OVAL</t>
  </si>
  <si>
    <t>BANDEJAS MICRO COTNYL ESPECIAL 105 RECT</t>
  </si>
  <si>
    <t>X 10UN.</t>
  </si>
  <si>
    <t>VASO TOLEDO 325CC</t>
  </si>
  <si>
    <t xml:space="preserve">POTE PS 6380 </t>
  </si>
  <si>
    <t>1300U</t>
  </si>
  <si>
    <t>TAPA PS 63 EXTERNA</t>
  </si>
  <si>
    <t>TAPA DOMO SORBETE</t>
  </si>
  <si>
    <t>TAPA DOMO CUCHARA</t>
  </si>
  <si>
    <t>TAPA PS CRISTAL 170 EXTERNA</t>
  </si>
  <si>
    <t>ENSALADERA PS CRISTAL 170900</t>
  </si>
  <si>
    <t xml:space="preserve">CUCHARA SOPERA </t>
  </si>
  <si>
    <t>CUCHARA POSTRE</t>
  </si>
  <si>
    <t>ESCARBADIENTE A GRANEL X 5000U</t>
  </si>
  <si>
    <t>CINTA LISA 100MM X 40MT</t>
  </si>
  <si>
    <t>VASO MILANO 370CC</t>
  </si>
  <si>
    <t>CONSORCIO VERDE 80X110 40MC X 50U</t>
  </si>
  <si>
    <t>ESTUCHE BOPS 101</t>
  </si>
  <si>
    <t>ESTUCHE BOPS 105</t>
  </si>
  <si>
    <t>ESTUCHE BOPS 107</t>
  </si>
  <si>
    <t>PLATO PS COLOR 17CM BANPLAST</t>
  </si>
  <si>
    <t>PLATO PS HONDO 24CM BANPLAT</t>
  </si>
  <si>
    <t>PLATO PS BLANCO 17CM BANPLAST</t>
  </si>
  <si>
    <t>PLATO PS BLANCO 22CM BANPLAST</t>
  </si>
  <si>
    <t>SORBETE XXL COLOR X 100 UNIDADES</t>
  </si>
  <si>
    <t>SORBETE FLEXIBLE COLOR</t>
  </si>
  <si>
    <t>X 250U</t>
  </si>
  <si>
    <t>VASO NATURAL 220CC</t>
  </si>
  <si>
    <t>VASO NATURAL 300CC</t>
  </si>
  <si>
    <t>VASO 35CC CRISTAL</t>
  </si>
  <si>
    <t>288U</t>
  </si>
  <si>
    <t>PAPEL MURESCO AFICHE 70X100</t>
  </si>
  <si>
    <t>X 10Hojas =</t>
  </si>
  <si>
    <t>X 25U</t>
  </si>
  <si>
    <t>X 10PAQ.</t>
  </si>
  <si>
    <t>VASOS TERMICOS 180CC</t>
  </si>
  <si>
    <t>VASOS TERMICOS 240CC</t>
  </si>
  <si>
    <t>VASOS TERMICOS 300CC</t>
  </si>
  <si>
    <t>ROLLO TERMOSENSIBLE 57X20 X 10U</t>
  </si>
  <si>
    <t>ROLLO IMP.FISC.ORIGINAL 76X50 X 10U</t>
  </si>
  <si>
    <t>CAMISETAS NEGRAS 80X100</t>
  </si>
  <si>
    <t>CAMISETAS NEGRAS 60X80</t>
  </si>
  <si>
    <t>RESIDUO BD 50X70CM 20MC</t>
  </si>
  <si>
    <t>ARTESANAL LICENCIA 22X08X22</t>
  </si>
  <si>
    <t>ARTESANAL LICENCIA 30X09X30</t>
  </si>
  <si>
    <t>ARTESANAL LICENCIA 31X12X41</t>
  </si>
  <si>
    <t>LUNA KRAFT 14X08X40 1 BOTELLA</t>
  </si>
  <si>
    <t>LUNA BLANCA 14X08X40 1 BOTELLA</t>
  </si>
  <si>
    <t>LUNA NEGRA 14X08X40 1 BOTELLA</t>
  </si>
  <si>
    <t>ACUARIO BLANCO 26X16X30</t>
  </si>
  <si>
    <t>ACUARIO BLANCO 30X12X32</t>
  </si>
  <si>
    <t>ACUARIO BLANCO 34X17X48</t>
  </si>
  <si>
    <t>ACUARIO BLANCO 14X08X40 1 BOTELLA</t>
  </si>
  <si>
    <t>ACUARIO KRAFT 26X16X30</t>
  </si>
  <si>
    <t xml:space="preserve">ACUARIO KRAFT 30X12X32 </t>
  </si>
  <si>
    <t>ACUARIO KRAFT 34X17X48</t>
  </si>
  <si>
    <t>ACUARIO KRAFT 22X10X42 2 BOTELLAS</t>
  </si>
  <si>
    <t>ACUARIO KRAFT 14X08X40 1 BOTELLA</t>
  </si>
  <si>
    <t>ACUARIO NEGRA 26X16X30</t>
  </si>
  <si>
    <t>ACUARIO NEGRA 22X10X42 2 BOTELLAS</t>
  </si>
  <si>
    <t>ACUARIO BLANCO 22X10X42 2 BOTELLAS</t>
  </si>
  <si>
    <t>ACUARIO COLOR 14X08X40 1 BOTELLA</t>
  </si>
  <si>
    <t>ACUARIO COLOR 30X12X32</t>
  </si>
  <si>
    <t>ACUARIO COLOR 34X17X48</t>
  </si>
  <si>
    <t>FANTASIA 14X08X20</t>
  </si>
  <si>
    <t>FANTASIA 22X10X24</t>
  </si>
  <si>
    <t>FANTASIA 22X10X30</t>
  </si>
  <si>
    <t>FANTASIA 32X10X30</t>
  </si>
  <si>
    <t>FANTASIA 34X17X39</t>
  </si>
  <si>
    <t>FANTASIA 30X12X41</t>
  </si>
  <si>
    <t>FANTASIA 45X15X48</t>
  </si>
  <si>
    <t>FANTASIA 22X10X42 2 BOTELLAS</t>
  </si>
  <si>
    <t>FANTASIA 14X08X40 1 BOTELLA</t>
  </si>
  <si>
    <t>Vasos Polipapel</t>
  </si>
  <si>
    <t>VASO POLIPAPEL 8 OZ</t>
  </si>
  <si>
    <t>VASO POLIPAPEL 16 OZ</t>
  </si>
  <si>
    <t>COLLARÍN</t>
  </si>
  <si>
    <t>50U</t>
  </si>
  <si>
    <t>25U</t>
  </si>
  <si>
    <t>147U</t>
  </si>
  <si>
    <t>X 5CAJAS</t>
  </si>
  <si>
    <t>BANDEJA ORO/PLATA N°1 1/4KG.</t>
  </si>
  <si>
    <t>BANDEJA ORO/PLATA N°2 1/2KG.</t>
  </si>
  <si>
    <t>BANDEJA ORO/PLATA N°3 1KG.</t>
  </si>
  <si>
    <t>BANDEJA ORO/PLATA N°3,5 11/2KG.</t>
  </si>
  <si>
    <t>BANDEJA ORO/PLATA N°4 2KG.</t>
  </si>
  <si>
    <t>BANDEJA ORO/PLATA N°5 3KG.</t>
  </si>
  <si>
    <t>PLATO ORO/PLATA N°1 16CM</t>
  </si>
  <si>
    <t>PLATO ORO/PLATA N°2 19CM</t>
  </si>
  <si>
    <t>PLATO ORO/PLATA N°3 22CM</t>
  </si>
  <si>
    <t>PLATO ORO/PLATA N°3,5 24CM</t>
  </si>
  <si>
    <t>PLATO ORO/PLATA N°4 25,6CM</t>
  </si>
  <si>
    <t>PLATO ORO/PLATA N°5 28CM</t>
  </si>
  <si>
    <t>PLATO ORO/PLATA N°5,5 30CM</t>
  </si>
  <si>
    <t>PLATO ORO/PLATA N°6 32CM</t>
  </si>
  <si>
    <t>PLATO ORO/PLATA N°7 35CM</t>
  </si>
  <si>
    <t>TAPAS P/TÉRMICOS 180CC</t>
  </si>
  <si>
    <t>TAPAS P/TÉRMICOS 240CC</t>
  </si>
  <si>
    <t>TAPAS P/TÉRMICOS 300CC</t>
  </si>
  <si>
    <t>X 100 BOLS</t>
  </si>
  <si>
    <t>CAMISETAS NEGRAS 30X40</t>
  </si>
  <si>
    <t>SIN STOCK</t>
  </si>
  <si>
    <t>PAPEL SULFITO EXTRA 50GRS "B"</t>
  </si>
  <si>
    <t xml:space="preserve">CAMISETA AD BLANCA 30X40 </t>
  </si>
  <si>
    <t>CAMISETA AD BLANCA 40X50</t>
  </si>
  <si>
    <t xml:space="preserve">CAMISETA AD BLANCA REFORZADA 40X50 </t>
  </si>
  <si>
    <t>CAMISETA AD BLANCA 45X60</t>
  </si>
  <si>
    <t>CAMISETA AD BLANCA 50X50</t>
  </si>
  <si>
    <t>CAMISETA AD BLANCA 50X60</t>
  </si>
  <si>
    <t>CAMISETA AD BLANCA 50X70</t>
  </si>
  <si>
    <t>CAMISETA AD BLANCA 60X80</t>
  </si>
  <si>
    <t>PAQ.</t>
  </si>
  <si>
    <t>X 20PAQ.</t>
  </si>
  <si>
    <t xml:space="preserve">CAMISETAS BD COLOR 30X40 </t>
  </si>
  <si>
    <t>CAMISETAS BD COLOR 40X50</t>
  </si>
  <si>
    <t>CAMISETAS BD COLOR 50X60</t>
  </si>
  <si>
    <t>CAMISETAS BD COLOR 60X80</t>
  </si>
  <si>
    <t>CAMISETAS BD COLOR 80X100</t>
  </si>
  <si>
    <t>ARRANQUE AD 15X20</t>
  </si>
  <si>
    <t>ARRANQUE AD 15X25</t>
  </si>
  <si>
    <t>ARRANQUE AD 20X25</t>
  </si>
  <si>
    <t>HOJAS METALIZADAS PLENO COLOR 50X70 RESMA</t>
  </si>
  <si>
    <t>X 50H</t>
  </si>
  <si>
    <t xml:space="preserve">HOJAS METALIZADAS PLENO COLOR 50X70 </t>
  </si>
  <si>
    <t>X 24ROLLOS</t>
  </si>
  <si>
    <t>RESIDUO BD 50X70CM X20U</t>
  </si>
  <si>
    <t>ARRANQUE AD 60X90 X 2KG</t>
  </si>
  <si>
    <t>RESIDUO BD 45X60CM X20U</t>
  </si>
  <si>
    <t>DISPENSER PVC MOD.751</t>
  </si>
  <si>
    <t>FRISELINA LISA 45X40</t>
  </si>
  <si>
    <t>BOLSAS DE FRISELINA</t>
  </si>
  <si>
    <t>FRISELINA FANTASÍA 45X40</t>
  </si>
  <si>
    <t>BOLSAS DE FONDO CUADRADO</t>
  </si>
  <si>
    <t>MEDIDA 30X40</t>
  </si>
  <si>
    <t>MEDIDA 35X45</t>
  </si>
  <si>
    <t>PALITO P/BROCHETTES 15CM</t>
  </si>
  <si>
    <t xml:space="preserve">LAMINA AD P/HAMBURGUESAS 14,5X14,5 </t>
  </si>
  <si>
    <t>GUANTES DE NITRILO X 100U</t>
  </si>
  <si>
    <t>RACIONADOR MANUAL P/CINTA 48MM PREMIUM</t>
  </si>
  <si>
    <t>PAQ.X 50U</t>
  </si>
  <si>
    <t>MEDIDA 12X26 FM3</t>
  </si>
  <si>
    <t>MEDIDA 16X25 FM4</t>
  </si>
  <si>
    <t xml:space="preserve">PAPEL ANTIGRASA </t>
  </si>
  <si>
    <t>X 14KG</t>
  </si>
  <si>
    <t>CINTA AUTOADHESIVA 12X40</t>
  </si>
  <si>
    <t>LISTA DE PRECIOS PROVISORIA - CONSULTE ANTES DE COMPRAR</t>
  </si>
  <si>
    <t>ESTUCHE PP 101</t>
  </si>
  <si>
    <t>ESTUCHE PP 103</t>
  </si>
  <si>
    <t>ESTUCHE PP 104</t>
  </si>
  <si>
    <t>ESTUCHE PP 105</t>
  </si>
  <si>
    <t>FECHA:  AGOSTO DE 2019</t>
  </si>
  <si>
    <t>IMPRESIÓN BOLSAS DE PAPEL</t>
  </si>
  <si>
    <t>100 BOLSAS</t>
  </si>
  <si>
    <t>500 BOLSAS</t>
  </si>
  <si>
    <t>IMPRESIÓN BOLSAS FRISELINA</t>
  </si>
  <si>
    <t>BOLSAS CHICAS</t>
  </si>
  <si>
    <t>BOLSAS GRANDES</t>
  </si>
  <si>
    <t>PELÍCULA DE IMPRESIÓN</t>
  </si>
  <si>
    <t xml:space="preserve">MÍNIMO </t>
  </si>
  <si>
    <t>COSTO DE POLIMEROS: $ 10,00 POR CM2 POR COLOR - CILINDRO MAS GRANDE: 32CM</t>
  </si>
  <si>
    <t>OCTUBRE 2019</t>
  </si>
  <si>
    <t>VASO 100CC CRISTAL</t>
  </si>
  <si>
    <t>216U</t>
  </si>
  <si>
    <t>PAPEL BLANCO PREMIUM 75GR A4</t>
  </si>
  <si>
    <t>FECHA: DICIEMBRE DE 2019</t>
  </si>
  <si>
    <t>FILM DE PVC 300</t>
  </si>
  <si>
    <t>X200U</t>
  </si>
  <si>
    <t>ENTINTADOR ECONÓMICO</t>
  </si>
  <si>
    <t>HILO SISAL NATURAL X 10 OVILLOS</t>
  </si>
  <si>
    <t xml:space="preserve">ARRANQUE MAS 15X20 </t>
  </si>
  <si>
    <t xml:space="preserve">ARRANQUE MAS 15X25 </t>
  </si>
  <si>
    <t>ARRANQUE MAS 20X25</t>
  </si>
  <si>
    <t xml:space="preserve">ARRANQUE MAS 20X30 </t>
  </si>
  <si>
    <t xml:space="preserve">ARRANQUE MAS 25X35 </t>
  </si>
  <si>
    <t>ARRANQUE MAS 30X40</t>
  </si>
  <si>
    <t xml:space="preserve">ARRANQUE MAS 35X45 </t>
  </si>
  <si>
    <t>ARRANQUE MAS 40X50</t>
  </si>
  <si>
    <t>ARRANQUE MAS 45X60</t>
  </si>
  <si>
    <t>CAMISETA AD BLANCA SÚPER 30X40</t>
  </si>
  <si>
    <t>CAMISETA AD BLANCA SÚPER 45X60</t>
  </si>
  <si>
    <t xml:space="preserve">CAMISETA AD BLANCA SÚPER 40X50 </t>
  </si>
  <si>
    <t xml:space="preserve">BOLSAS ZIPPER 07X10  </t>
  </si>
  <si>
    <t xml:space="preserve">BOLSAS ZIPPER 10X15  </t>
  </si>
  <si>
    <t xml:space="preserve">BOLSAS ZIPPER 12X17 </t>
  </si>
  <si>
    <t>BOLSAS ZIPPER 14X20</t>
  </si>
  <si>
    <t>BOLSAS ZIPPER 17X25</t>
  </si>
  <si>
    <t xml:space="preserve">BOLSAS ZIPPER 20X30 </t>
  </si>
  <si>
    <t xml:space="preserve">BOLSAS ZIPPER 25X35 </t>
  </si>
  <si>
    <t>BOLSAS ZIPPER 30X40</t>
  </si>
  <si>
    <t>BOLSAS ZIPPER 35X45</t>
  </si>
  <si>
    <t>BOLSAS ZIPPER 09X12/13</t>
  </si>
  <si>
    <t>FECHA: FEBRERO DE 2020</t>
  </si>
  <si>
    <t>FILM DE PVC 15" ECO</t>
  </si>
  <si>
    <t>FILM DE PVC 18" ECO</t>
  </si>
  <si>
    <t>PAPEL MURESCO AFICHE 70X100 C/LICENCIA</t>
  </si>
  <si>
    <t xml:space="preserve">POTE BISAGRA CHICO </t>
  </si>
  <si>
    <t>POTE BISAGRA MEDIANO</t>
  </si>
  <si>
    <t>POTE BISAGRA GRANDE</t>
  </si>
  <si>
    <t>500U</t>
  </si>
  <si>
    <t>Vajilla</t>
  </si>
  <si>
    <t>X 64CAJAS</t>
  </si>
  <si>
    <t>X 32CAJAS</t>
  </si>
  <si>
    <t>X 16CAJAS</t>
  </si>
  <si>
    <t>PLATO OCTOGONAL PP 17CM COLORES VS.</t>
  </si>
  <si>
    <t>PLATO OCTOGONAL PP 22CM COLORES VS.</t>
  </si>
  <si>
    <t>Láminas</t>
  </si>
  <si>
    <t>SOBRES FANTASIA 06/07X10</t>
  </si>
  <si>
    <t>SOBRES FANTASIA 06/07X20</t>
  </si>
  <si>
    <t>SOBRES FANTASIA 07/08x26</t>
  </si>
  <si>
    <t>SOBRES FANTASIA 09X15/16</t>
  </si>
  <si>
    <t>SOBRES FANTASIA 20X25/26</t>
  </si>
  <si>
    <t>SOBRES FANTASIA 07X12/15</t>
  </si>
  <si>
    <t>TARJETA ESTRELLA Nº1 X 50U</t>
  </si>
  <si>
    <t>TARJETA ESTRELLA Nº2 X 50U</t>
  </si>
  <si>
    <t>BUFFET 33X33 X 1000U</t>
  </si>
  <si>
    <t>HORARIO DE ATENCION: LUNES A VIERNES 8:00 A 12:30  14:00 A 17:00 - SABADOS 8:30 A 12:30</t>
  </si>
  <si>
    <t>RIÑON AD COLORES 20X30 60MC</t>
  </si>
  <si>
    <t>RIÑON AD COLORES 25X35 60MC</t>
  </si>
  <si>
    <t>RIÑON AD COLORES 30X40 60MC</t>
  </si>
  <si>
    <t>RIÑON AD COLORES 35X45 60MC</t>
  </si>
  <si>
    <t>RIÑON AD COLORES 40X50 60MC</t>
  </si>
  <si>
    <t>BUFFET 14X14 X 10000U</t>
  </si>
  <si>
    <t>X 12BOB</t>
  </si>
  <si>
    <t>CINTA PLASTICA RECICLADA BOB. X KG</t>
  </si>
  <si>
    <t>CINTA PLASTICA VIRGEN BOB. X  KG</t>
  </si>
  <si>
    <t>BUFFET 18X18 TISSUE X 2000U</t>
  </si>
  <si>
    <t>TAG PIN MICRO FINO 50mm X10000U</t>
  </si>
  <si>
    <t>TAG PIN FINO 25mm X5000U</t>
  </si>
  <si>
    <t>ROLLO TERMOSENSIBLE 44X50 X 10U</t>
  </si>
  <si>
    <t>SOBRES FANTASIA 33X45</t>
  </si>
  <si>
    <t>CINTA LISA 10MM X 50MT</t>
  </si>
  <si>
    <t>BUFFET 24X23 X 2000U</t>
  </si>
  <si>
    <t>X 10R</t>
  </si>
  <si>
    <t>ROLLO TERMOSENSIBLE 79X30 X 10U</t>
  </si>
  <si>
    <t>SERVILLETA BLANCA BUFFET 33X32 X40U</t>
  </si>
  <si>
    <t>SOBRES BRANDPACK BLANCO 12,5X07X24,5</t>
  </si>
  <si>
    <t>SOBRES BRANDPACK COLOR12,5X07X24,5</t>
  </si>
  <si>
    <t>SOBRES BRANDPACK MARRÓN 12,5X07X24,5</t>
  </si>
  <si>
    <t>OFERTA ESPECIAL X 1000 SOBRES BRANDPACK MISMO COLOR DESCUENTO EXTRA + 10%</t>
  </si>
  <si>
    <t xml:space="preserve">FILM DE PVC 12" ECO </t>
  </si>
  <si>
    <t>MEDIDA 40X50</t>
  </si>
  <si>
    <t>OFERTA ESPECIAL:  X 600 BOLSAS DE ROMIPACK (LISAS MULTIPLOS DE 200U - FANTASÍA MÚLTIPLOS DE 100U - DESCUENTO EXTRA +10%</t>
  </si>
  <si>
    <t xml:space="preserve">FRISELINA RIÑÓN 15X26,5+3,5 </t>
  </si>
  <si>
    <t>FRISELINA RIÑÓN 22,5X30+5+5</t>
  </si>
  <si>
    <t>FRISELINA RIÑÓN 30X40+5+5</t>
  </si>
  <si>
    <t>FRISELINA RIÑÓN 1 BOTELLA</t>
  </si>
  <si>
    <t>FRISELINA FANTASÍA 1 BOTELLA</t>
  </si>
  <si>
    <t>X150U</t>
  </si>
  <si>
    <t>VASO COLA FLUO</t>
  </si>
  <si>
    <t>X 8 ROLLOS</t>
  </si>
  <si>
    <t>OBLEA PS EXPANDIDO 180</t>
  </si>
  <si>
    <t>ARRANQUE AD 20X30 X 750GRS</t>
  </si>
  <si>
    <t>ARRANQUE AD 25X35 X 750GRS</t>
  </si>
  <si>
    <t>ARRANQUE AD 30X40 X 750GRS</t>
  </si>
  <si>
    <t>ARRANQUE AD 35X45 X 750GRS</t>
  </si>
  <si>
    <t>ARRANQUE AD 40X50 X 750GRS</t>
  </si>
  <si>
    <t>INDIVIDUALES  DE PAPEL X 500u.</t>
  </si>
  <si>
    <t>BANDEJAS MICRO ECO 102</t>
  </si>
  <si>
    <t>BANDEJAS MICRO ECO 103</t>
  </si>
  <si>
    <t>BANDEJAS MICRO ECO 105 OVAL</t>
  </si>
  <si>
    <t>BANDEJAS MICRO ECO 105 RECT</t>
  </si>
  <si>
    <t>BANDEJAS MICRO ECO 107</t>
  </si>
  <si>
    <t>150U</t>
  </si>
  <si>
    <t>PLATO DORADO 22 CM.LAMINADO</t>
  </si>
  <si>
    <t>PLATO DORADO 24 CM.LAMINADO</t>
  </si>
  <si>
    <t>PLATO DORADO 31 CM.LAMINADO</t>
  </si>
  <si>
    <t>PLATO DORADO 36 CM.LAMINADO</t>
  </si>
  <si>
    <t>BANDEJA DORADA 1/4 KG.LAMINADO</t>
  </si>
  <si>
    <t>BANDEJA DORADA 1/2 KG.LAMINADO</t>
  </si>
  <si>
    <t>BANDEJA DORADA 3/4 KG.LAMINADO</t>
  </si>
  <si>
    <t>BANDEJA DORADA 1 KG.LAMINADO</t>
  </si>
  <si>
    <t>BANDEJA DORADA 1 1/2 KG.LAMINADO</t>
  </si>
  <si>
    <t>1800U</t>
  </si>
  <si>
    <t>CAMISETAS OVEJA NEGRA 50X70</t>
  </si>
  <si>
    <t>CAMISETAS OVEJA NEGRA 60X80</t>
  </si>
  <si>
    <t>DISPENSER PVC MOD.750 (SMART PACK SP20)</t>
  </si>
  <si>
    <t>CAJAS ESTÁNDAR 40X30X20</t>
  </si>
  <si>
    <t>SERVILLETA BLANCA BUFFET 24X23 X50U</t>
  </si>
  <si>
    <t>Servilletas</t>
  </si>
  <si>
    <t>X RESMA 18KG</t>
  </si>
  <si>
    <t>FRISELINA LISA 30X30/40</t>
  </si>
  <si>
    <t>TERMOSELLADORA P/FILM PVC SP10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</si>
</sst>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[$$-2C0A]\ #,##0.00"/>
    <numFmt numFmtId="174" formatCode="#,##0.000"/>
    <numFmt numFmtId="175" formatCode="_ [$$-2C0A]\ * #,##0.00_ ;_ [$$-2C0A]\ * \-#,##0.00_ ;_ [$$-2C0A]\ * &quot;-&quot;??_ ;_ @_ "/>
    <numFmt numFmtId="176" formatCode="_-* #,##0.00\ &quot;pta&quot;_-;\-* #,##0.00\ &quot;pta&quot;_-;_-* &quot;-&quot;??\ &quot;pta&quot;_-;_-@_-"/>
    <numFmt numFmtId="177" formatCode="0.0"/>
    <numFmt numFmtId="178" formatCode="_ [$$-2C0A]\ * #,##0.0_ ;_ [$$-2C0A]\ * \-#,##0.0_ ;_ [$$-2C0A]\ * &quot;-&quot;??_ ;_ @_ "/>
    <numFmt numFmtId="179" formatCode="_ [$$-2C0A]\ * #,##0_ ;_ [$$-2C0A]\ * \-#,##0_ ;_ [$$-2C0A]\ * &quot;-&quot;??_ ;_ @_ "/>
    <numFmt numFmtId="180" formatCode="_ [$$-2C0A]\ * #,##0.00_ ;_ [$$-2C0A]\ * \-#,##0.00_ ;_ [$$-2C0A]\ * &quot;-&quot;???_ ;_ @_ "/>
    <numFmt numFmtId="181" formatCode="[$-2C0A]dddd\,\ dd&quot; de &quot;mmmm&quot; de &quot;yyyy"/>
    <numFmt numFmtId="182" formatCode="[$-2C0A]dddd\,\ d\ &quot;de&quot;\ mmmm\ &quot;de&quot;\ yyyy"/>
    <numFmt numFmtId="183" formatCode="dd/mm/yyyy;@"/>
  </numFmts>
  <fonts count="6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56"/>
      <name val="Arial"/>
      <family val="2"/>
    </font>
    <font>
      <sz val="10"/>
      <color indexed="30"/>
      <name val="Arial"/>
      <family val="2"/>
    </font>
    <font>
      <u val="single"/>
      <sz val="10"/>
      <color indexed="3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20"/>
      <color indexed="10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sz val="10"/>
      <color indexed="8"/>
      <name val="Arial"/>
      <family val="2"/>
    </font>
    <font>
      <b/>
      <u val="single"/>
      <sz val="12"/>
      <color indexed="30"/>
      <name val="Arial"/>
      <family val="2"/>
    </font>
    <font>
      <b/>
      <u val="single"/>
      <sz val="10"/>
      <color indexed="30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0070C0"/>
      <name val="Arial"/>
      <family val="2"/>
    </font>
    <font>
      <b/>
      <u val="single"/>
      <sz val="10"/>
      <color rgb="FF0070C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9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9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9" fontId="0" fillId="0" borderId="17" xfId="0" applyNumberFormat="1" applyBorder="1" applyAlignment="1">
      <alignment horizontal="right"/>
    </xf>
    <xf numFmtId="9" fontId="0" fillId="0" borderId="10" xfId="0" applyNumberForma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9" fontId="0" fillId="0" borderId="11" xfId="0" applyNumberForma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9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/>
    </xf>
    <xf numFmtId="9" fontId="0" fillId="0" borderId="17" xfId="0" applyNumberFormat="1" applyFill="1" applyBorder="1" applyAlignment="1">
      <alignment horizontal="right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21" xfId="0" applyFill="1" applyBorder="1" applyAlignment="1">
      <alignment/>
    </xf>
    <xf numFmtId="0" fontId="4" fillId="0" borderId="21" xfId="46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51" applyFont="1" applyAlignment="1">
      <alignment/>
    </xf>
    <xf numFmtId="0" fontId="1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70" fontId="0" fillId="0" borderId="10" xfId="51" applyFont="1" applyBorder="1" applyAlignment="1">
      <alignment/>
    </xf>
    <xf numFmtId="0" fontId="0" fillId="34" borderId="10" xfId="0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right"/>
    </xf>
    <xf numFmtId="0" fontId="57" fillId="0" borderId="22" xfId="0" applyFont="1" applyFill="1" applyBorder="1" applyAlignment="1">
      <alignment horizontal="center"/>
    </xf>
    <xf numFmtId="170" fontId="0" fillId="0" borderId="10" xfId="51" applyFont="1" applyFill="1" applyBorder="1" applyAlignment="1">
      <alignment horizontal="center"/>
    </xf>
    <xf numFmtId="170" fontId="0" fillId="0" borderId="10" xfId="51" applyFont="1" applyFill="1" applyBorder="1" applyAlignment="1">
      <alignment horizontal="center"/>
    </xf>
    <xf numFmtId="170" fontId="0" fillId="0" borderId="10" xfId="51" applyFont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5" fontId="0" fillId="0" borderId="10" xfId="51" applyNumberFormat="1" applyFont="1" applyFill="1" applyBorder="1" applyAlignment="1">
      <alignment/>
    </xf>
    <xf numFmtId="175" fontId="0" fillId="0" borderId="10" xfId="51" applyNumberFormat="1" applyFont="1" applyBorder="1" applyAlignment="1">
      <alignment/>
    </xf>
    <xf numFmtId="175" fontId="0" fillId="0" borderId="0" xfId="51" applyNumberFormat="1" applyFont="1" applyFill="1" applyBorder="1" applyAlignment="1">
      <alignment/>
    </xf>
    <xf numFmtId="175" fontId="0" fillId="0" borderId="0" xfId="51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179" fontId="0" fillId="0" borderId="10" xfId="0" applyNumberFormat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170" fontId="0" fillId="0" borderId="24" xfId="51" applyFont="1" applyFill="1" applyBorder="1" applyAlignment="1">
      <alignment horizontal="center"/>
    </xf>
    <xf numFmtId="175" fontId="0" fillId="0" borderId="24" xfId="51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10" xfId="54" applyBorder="1">
      <alignment/>
      <protection/>
    </xf>
    <xf numFmtId="9" fontId="0" fillId="0" borderId="21" xfId="0" applyNumberFormat="1" applyBorder="1" applyAlignment="1">
      <alignment horizontal="center"/>
    </xf>
    <xf numFmtId="0" fontId="0" fillId="0" borderId="15" xfId="0" applyFont="1" applyFill="1" applyBorder="1" applyAlignment="1">
      <alignment/>
    </xf>
    <xf numFmtId="0" fontId="9" fillId="0" borderId="25" xfId="0" applyFont="1" applyFill="1" applyBorder="1" applyAlignment="1">
      <alignment vertical="center"/>
    </xf>
    <xf numFmtId="0" fontId="5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51" applyFont="1" applyBorder="1" applyAlignment="1">
      <alignment horizontal="right"/>
    </xf>
    <xf numFmtId="0" fontId="57" fillId="0" borderId="0" xfId="0" applyFont="1" applyBorder="1" applyAlignment="1">
      <alignment/>
    </xf>
    <xf numFmtId="170" fontId="0" fillId="0" borderId="0" xfId="51" applyFont="1" applyBorder="1" applyAlignment="1">
      <alignment/>
    </xf>
    <xf numFmtId="49" fontId="0" fillId="0" borderId="0" xfId="0" applyNumberFormat="1" applyFont="1" applyFill="1" applyAlignment="1">
      <alignment horizontal="right"/>
    </xf>
    <xf numFmtId="175" fontId="3" fillId="0" borderId="21" xfId="0" applyNumberFormat="1" applyFont="1" applyFill="1" applyBorder="1" applyAlignment="1">
      <alignment/>
    </xf>
    <xf numFmtId="175" fontId="5" fillId="33" borderId="11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  <xf numFmtId="175" fontId="0" fillId="0" borderId="11" xfId="0" applyNumberFormat="1" applyFill="1" applyBorder="1" applyAlignment="1">
      <alignment horizontal="right"/>
    </xf>
    <xf numFmtId="175" fontId="0" fillId="0" borderId="12" xfId="0" applyNumberFormat="1" applyFill="1" applyBorder="1" applyAlignment="1">
      <alignment horizontal="right"/>
    </xf>
    <xf numFmtId="175" fontId="0" fillId="0" borderId="11" xfId="0" applyNumberFormat="1" applyFont="1" applyFill="1" applyBorder="1" applyAlignment="1">
      <alignment horizontal="right"/>
    </xf>
    <xf numFmtId="175" fontId="0" fillId="0" borderId="11" xfId="0" applyNumberFormat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175" fontId="0" fillId="0" borderId="14" xfId="0" applyNumberFormat="1" applyFill="1" applyBorder="1" applyAlignment="1">
      <alignment horizontal="right"/>
    </xf>
    <xf numFmtId="175" fontId="0" fillId="0" borderId="0" xfId="0" applyNumberFormat="1" applyAlignment="1">
      <alignment horizontal="centerContinuous"/>
    </xf>
    <xf numFmtId="175" fontId="0" fillId="0" borderId="15" xfId="0" applyNumberFormat="1" applyFill="1" applyBorder="1" applyAlignment="1">
      <alignment horizontal="right"/>
    </xf>
    <xf numFmtId="175" fontId="0" fillId="0" borderId="0" xfId="0" applyNumberFormat="1" applyBorder="1" applyAlignment="1">
      <alignment/>
    </xf>
    <xf numFmtId="175" fontId="0" fillId="0" borderId="11" xfId="0" applyNumberFormat="1" applyBorder="1" applyAlignment="1">
      <alignment/>
    </xf>
    <xf numFmtId="175" fontId="0" fillId="0" borderId="11" xfId="0" applyNumberFormat="1" applyFont="1" applyBorder="1" applyAlignment="1">
      <alignment horizontal="right"/>
    </xf>
    <xf numFmtId="175" fontId="0" fillId="0" borderId="11" xfId="0" applyNumberFormat="1" applyBorder="1" applyAlignment="1">
      <alignment/>
    </xf>
    <xf numFmtId="175" fontId="7" fillId="0" borderId="19" xfId="0" applyNumberFormat="1" applyFont="1" applyBorder="1" applyAlignment="1">
      <alignment horizontal="centerContinuous"/>
    </xf>
    <xf numFmtId="175" fontId="0" fillId="0" borderId="10" xfId="0" applyNumberFormat="1" applyFont="1" applyBorder="1" applyAlignment="1">
      <alignment horizontal="right"/>
    </xf>
    <xf numFmtId="175" fontId="0" fillId="0" borderId="10" xfId="0" applyNumberFormat="1" applyFont="1" applyFill="1" applyBorder="1" applyAlignment="1">
      <alignment horizontal="right"/>
    </xf>
    <xf numFmtId="175" fontId="0" fillId="0" borderId="10" xfId="0" applyNumberFormat="1" applyFont="1" applyFill="1" applyBorder="1" applyAlignment="1">
      <alignment horizontal="right"/>
    </xf>
    <xf numFmtId="175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183" fontId="9" fillId="0" borderId="26" xfId="0" applyNumberFormat="1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27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62" fillId="0" borderId="24" xfId="46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63" fillId="0" borderId="20" xfId="46" applyFont="1" applyBorder="1" applyAlignment="1" applyProtection="1">
      <alignment horizontal="center"/>
      <protection/>
    </xf>
    <xf numFmtId="0" fontId="64" fillId="34" borderId="33" xfId="46" applyFont="1" applyFill="1" applyBorder="1" applyAlignment="1" applyProtection="1">
      <alignment horizontal="center" vertical="center"/>
      <protection/>
    </xf>
    <xf numFmtId="0" fontId="64" fillId="34" borderId="34" xfId="46" applyFont="1" applyFill="1" applyBorder="1" applyAlignment="1" applyProtection="1">
      <alignment horizontal="center" vertical="center"/>
      <protection/>
    </xf>
    <xf numFmtId="0" fontId="64" fillId="34" borderId="35" xfId="46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pelerasc.com.ar/" TargetMode="External" /><Relationship Id="rId2" Type="http://schemas.openxmlformats.org/officeDocument/2006/relationships/hyperlink" Target="mailto:papelerasc@datamarkets.com.ar" TargetMode="External" /><Relationship Id="rId3" Type="http://schemas.openxmlformats.org/officeDocument/2006/relationships/hyperlink" Target="mailto:ventas@papelerasc.com.a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7"/>
  <sheetViews>
    <sheetView tabSelected="1" zoomScale="120" zoomScaleNormal="120" zoomScalePageLayoutView="0" workbookViewId="0" topLeftCell="A1">
      <selection activeCell="A1" sqref="A1:F1"/>
    </sheetView>
  </sheetViews>
  <sheetFormatPr defaultColWidth="11.421875" defaultRowHeight="12.75"/>
  <cols>
    <col min="1" max="1" width="9.7109375" style="0" customWidth="1"/>
    <col min="2" max="2" width="45.7109375" style="0" customWidth="1"/>
    <col min="3" max="3" width="12.7109375" style="0" customWidth="1"/>
    <col min="4" max="4" width="12.7109375" style="137" customWidth="1"/>
    <col min="5" max="5" width="13.7109375" style="0" customWidth="1"/>
    <col min="6" max="6" width="12.7109375" style="0" customWidth="1"/>
  </cols>
  <sheetData>
    <row r="1" spans="1:6" ht="24">
      <c r="A1" s="178" t="s">
        <v>696</v>
      </c>
      <c r="B1" s="179"/>
      <c r="C1" s="179"/>
      <c r="D1" s="179"/>
      <c r="E1" s="179"/>
      <c r="F1" s="180"/>
    </row>
    <row r="2" spans="1:8" ht="15">
      <c r="A2" s="181" t="s">
        <v>3</v>
      </c>
      <c r="B2" s="182"/>
      <c r="C2" s="182"/>
      <c r="D2" s="182"/>
      <c r="E2" s="182"/>
      <c r="F2" s="183"/>
      <c r="H2" s="66"/>
    </row>
    <row r="3" spans="1:6" ht="15">
      <c r="A3" s="181" t="s">
        <v>382</v>
      </c>
      <c r="B3" s="182"/>
      <c r="C3" s="182"/>
      <c r="D3" s="182"/>
      <c r="E3" s="182"/>
      <c r="F3" s="183"/>
    </row>
    <row r="4" spans="1:6" ht="12.75">
      <c r="A4" s="184" t="s">
        <v>969</v>
      </c>
      <c r="B4" s="185"/>
      <c r="C4" s="185"/>
      <c r="D4" s="185"/>
      <c r="E4" s="185"/>
      <c r="F4" s="186"/>
    </row>
    <row r="5" spans="1:6" ht="15">
      <c r="A5" s="187" t="s">
        <v>234</v>
      </c>
      <c r="B5" s="188"/>
      <c r="C5" s="188"/>
      <c r="D5" s="188"/>
      <c r="E5" s="188"/>
      <c r="F5" s="189"/>
    </row>
    <row r="6" spans="1:6" ht="13.5" thickBot="1">
      <c r="A6" s="190" t="s">
        <v>406</v>
      </c>
      <c r="B6" s="190"/>
      <c r="C6" s="190" t="s">
        <v>235</v>
      </c>
      <c r="D6" s="190"/>
      <c r="E6" s="190"/>
      <c r="F6" s="190"/>
    </row>
    <row r="7" spans="1:6" ht="24.75" customHeight="1" thickBot="1" thickTop="1">
      <c r="A7" s="191" t="s">
        <v>899</v>
      </c>
      <c r="B7" s="192"/>
      <c r="C7" s="192"/>
      <c r="D7" s="192"/>
      <c r="E7" s="192"/>
      <c r="F7" s="193"/>
    </row>
    <row r="8" spans="1:6" ht="13.5" thickTop="1">
      <c r="A8" s="122" t="s">
        <v>322</v>
      </c>
      <c r="B8" s="63"/>
      <c r="C8" s="64"/>
      <c r="D8" s="135"/>
      <c r="E8" s="63"/>
      <c r="F8" s="160">
        <v>45385</v>
      </c>
    </row>
    <row r="9" spans="1:6" ht="15">
      <c r="A9" s="58" t="s">
        <v>590</v>
      </c>
      <c r="B9" s="59" t="s">
        <v>277</v>
      </c>
      <c r="C9" s="59" t="s">
        <v>278</v>
      </c>
      <c r="D9" s="136" t="s">
        <v>279</v>
      </c>
      <c r="E9" s="59" t="s">
        <v>298</v>
      </c>
      <c r="F9" s="59" t="s">
        <v>550</v>
      </c>
    </row>
    <row r="10" ht="12.75">
      <c r="A10" s="35" t="s">
        <v>551</v>
      </c>
    </row>
    <row r="11" spans="1:6" ht="12.75">
      <c r="A11" s="163" t="s">
        <v>552</v>
      </c>
      <c r="B11" s="163"/>
      <c r="C11" s="163"/>
      <c r="D11" s="163"/>
      <c r="E11" s="163"/>
      <c r="F11" s="163"/>
    </row>
    <row r="12" spans="1:6" ht="12.75">
      <c r="A12" s="4">
        <v>10</v>
      </c>
      <c r="B12" s="5" t="s">
        <v>567</v>
      </c>
      <c r="C12" s="4" t="s">
        <v>284</v>
      </c>
      <c r="D12" s="138">
        <v>8650</v>
      </c>
      <c r="E12" s="6" t="s">
        <v>411</v>
      </c>
      <c r="F12" s="8">
        <v>0.1</v>
      </c>
    </row>
    <row r="13" spans="1:8" ht="12.75">
      <c r="A13" s="4">
        <v>11</v>
      </c>
      <c r="B13" s="5" t="s">
        <v>568</v>
      </c>
      <c r="C13" s="4" t="s">
        <v>284</v>
      </c>
      <c r="D13" s="138">
        <v>8650</v>
      </c>
      <c r="E13" s="6" t="s">
        <v>411</v>
      </c>
      <c r="F13" s="8">
        <v>0.1</v>
      </c>
      <c r="H13" s="41"/>
    </row>
    <row r="14" spans="1:6" ht="12.75">
      <c r="A14" s="4">
        <v>12</v>
      </c>
      <c r="B14" s="5" t="s">
        <v>569</v>
      </c>
      <c r="C14" s="4" t="s">
        <v>284</v>
      </c>
      <c r="D14" s="138">
        <v>8650</v>
      </c>
      <c r="E14" s="6" t="s">
        <v>411</v>
      </c>
      <c r="F14" s="8">
        <v>0.1</v>
      </c>
    </row>
    <row r="15" spans="1:6" ht="12.75">
      <c r="A15" s="4">
        <v>13</v>
      </c>
      <c r="B15" s="5" t="s">
        <v>570</v>
      </c>
      <c r="C15" s="4" t="s">
        <v>284</v>
      </c>
      <c r="D15" s="138">
        <v>8650</v>
      </c>
      <c r="E15" s="6" t="s">
        <v>411</v>
      </c>
      <c r="F15" s="8">
        <v>0.1</v>
      </c>
    </row>
    <row r="16" spans="1:6" ht="12.75">
      <c r="A16" s="4">
        <v>14</v>
      </c>
      <c r="B16" s="5" t="s">
        <v>571</v>
      </c>
      <c r="C16" s="4" t="s">
        <v>284</v>
      </c>
      <c r="D16" s="138">
        <v>8650</v>
      </c>
      <c r="E16" s="6" t="s">
        <v>411</v>
      </c>
      <c r="F16" s="8">
        <v>0.1</v>
      </c>
    </row>
    <row r="17" spans="1:6" ht="12.75">
      <c r="A17" s="4">
        <v>15</v>
      </c>
      <c r="B17" s="5" t="s">
        <v>572</v>
      </c>
      <c r="C17" s="4" t="s">
        <v>284</v>
      </c>
      <c r="D17" s="138">
        <v>8650</v>
      </c>
      <c r="E17" s="6" t="s">
        <v>411</v>
      </c>
      <c r="F17" s="8">
        <v>0.1</v>
      </c>
    </row>
    <row r="18" spans="1:6" ht="12.75">
      <c r="A18" s="4">
        <v>16</v>
      </c>
      <c r="B18" s="5" t="s">
        <v>574</v>
      </c>
      <c r="C18" s="4" t="s">
        <v>284</v>
      </c>
      <c r="D18" s="138">
        <v>8650</v>
      </c>
      <c r="E18" s="6" t="s">
        <v>411</v>
      </c>
      <c r="F18" s="8">
        <v>0.1</v>
      </c>
    </row>
    <row r="19" spans="1:6" ht="12.75">
      <c r="A19" s="4">
        <v>17</v>
      </c>
      <c r="B19" s="67" t="s">
        <v>880</v>
      </c>
      <c r="C19" s="4" t="s">
        <v>284</v>
      </c>
      <c r="D19" s="138">
        <v>11550</v>
      </c>
      <c r="E19" s="65" t="s">
        <v>413</v>
      </c>
      <c r="F19" s="8">
        <v>0.1</v>
      </c>
    </row>
    <row r="20" spans="1:6" ht="12.75">
      <c r="A20" s="4">
        <v>18</v>
      </c>
      <c r="B20" s="5" t="s">
        <v>573</v>
      </c>
      <c r="C20" s="4" t="s">
        <v>284</v>
      </c>
      <c r="D20" s="138">
        <v>8650</v>
      </c>
      <c r="E20" s="6" t="s">
        <v>411</v>
      </c>
      <c r="F20" s="8">
        <v>0.1</v>
      </c>
    </row>
    <row r="21" spans="1:6" ht="12.75">
      <c r="A21" s="4">
        <v>20</v>
      </c>
      <c r="B21" s="5" t="s">
        <v>1005</v>
      </c>
      <c r="C21" s="4" t="s">
        <v>284</v>
      </c>
      <c r="D21" s="138">
        <v>4350</v>
      </c>
      <c r="E21" s="6" t="s">
        <v>409</v>
      </c>
      <c r="F21" s="8">
        <v>0.1</v>
      </c>
    </row>
    <row r="22" spans="1:6" ht="12.75">
      <c r="A22" s="4">
        <v>21</v>
      </c>
      <c r="B22" s="5" t="s">
        <v>1006</v>
      </c>
      <c r="C22" s="4" t="s">
        <v>284</v>
      </c>
      <c r="D22" s="138">
        <v>4350</v>
      </c>
      <c r="E22" s="6" t="s">
        <v>409</v>
      </c>
      <c r="F22" s="8">
        <v>0.1</v>
      </c>
    </row>
    <row r="23" spans="1:6" ht="12.75">
      <c r="A23" s="4">
        <v>22</v>
      </c>
      <c r="B23" s="5" t="s">
        <v>1007</v>
      </c>
      <c r="C23" s="4" t="s">
        <v>284</v>
      </c>
      <c r="D23" s="138">
        <v>4350</v>
      </c>
      <c r="E23" s="6" t="s">
        <v>409</v>
      </c>
      <c r="F23" s="8">
        <v>0.1</v>
      </c>
    </row>
    <row r="24" spans="1:6" ht="12.75">
      <c r="A24" s="4">
        <v>23</v>
      </c>
      <c r="B24" s="5" t="s">
        <v>1008</v>
      </c>
      <c r="C24" s="4" t="s">
        <v>284</v>
      </c>
      <c r="D24" s="138">
        <v>4350</v>
      </c>
      <c r="E24" s="6" t="s">
        <v>409</v>
      </c>
      <c r="F24" s="8">
        <v>0.1</v>
      </c>
    </row>
    <row r="25" spans="1:6" ht="12.75">
      <c r="A25" s="4">
        <v>24</v>
      </c>
      <c r="B25" s="5" t="s">
        <v>1009</v>
      </c>
      <c r="C25" s="4" t="s">
        <v>284</v>
      </c>
      <c r="D25" s="138">
        <v>4350</v>
      </c>
      <c r="E25" s="6" t="s">
        <v>409</v>
      </c>
      <c r="F25" s="8">
        <v>0.1</v>
      </c>
    </row>
    <row r="26" spans="1:6" ht="12.75">
      <c r="A26" s="4">
        <v>30</v>
      </c>
      <c r="B26" s="5" t="s">
        <v>872</v>
      </c>
      <c r="C26" s="4" t="s">
        <v>284</v>
      </c>
      <c r="D26" s="138">
        <v>1900</v>
      </c>
      <c r="E26" s="6" t="s">
        <v>409</v>
      </c>
      <c r="F26" s="8">
        <v>0.1</v>
      </c>
    </row>
    <row r="27" spans="1:6" ht="12.75">
      <c r="A27" s="4">
        <v>31</v>
      </c>
      <c r="B27" s="5" t="s">
        <v>873</v>
      </c>
      <c r="C27" s="4" t="s">
        <v>284</v>
      </c>
      <c r="D27" s="138">
        <v>1900</v>
      </c>
      <c r="E27" s="6" t="s">
        <v>409</v>
      </c>
      <c r="F27" s="8">
        <v>0.1</v>
      </c>
    </row>
    <row r="28" spans="1:6" ht="12.75">
      <c r="A28" s="4">
        <v>32</v>
      </c>
      <c r="B28" s="5" t="s">
        <v>874</v>
      </c>
      <c r="C28" s="4" t="s">
        <v>284</v>
      </c>
      <c r="D28" s="138">
        <v>1900</v>
      </c>
      <c r="E28" s="6" t="s">
        <v>184</v>
      </c>
      <c r="F28" s="8">
        <v>0.1</v>
      </c>
    </row>
    <row r="29" spans="1:6" ht="12.75">
      <c r="A29" s="4">
        <v>2700</v>
      </c>
      <c r="B29" s="67" t="s">
        <v>923</v>
      </c>
      <c r="C29" s="68" t="s">
        <v>284</v>
      </c>
      <c r="D29" s="138">
        <v>2250</v>
      </c>
      <c r="E29" s="65" t="s">
        <v>409</v>
      </c>
      <c r="F29" s="8">
        <v>0.1</v>
      </c>
    </row>
    <row r="30" spans="1:6" ht="12.75">
      <c r="A30" s="4">
        <v>2701</v>
      </c>
      <c r="B30" s="67" t="s">
        <v>924</v>
      </c>
      <c r="C30" s="68" t="s">
        <v>284</v>
      </c>
      <c r="D30" s="138">
        <v>2750</v>
      </c>
      <c r="E30" s="65" t="s">
        <v>409</v>
      </c>
      <c r="F30" s="8">
        <v>0.1</v>
      </c>
    </row>
    <row r="31" spans="1:6" ht="12.75">
      <c r="A31" s="4">
        <v>2702</v>
      </c>
      <c r="B31" s="67" t="s">
        <v>925</v>
      </c>
      <c r="C31" s="68" t="s">
        <v>284</v>
      </c>
      <c r="D31" s="138">
        <v>4300</v>
      </c>
      <c r="E31" s="65" t="s">
        <v>409</v>
      </c>
      <c r="F31" s="8">
        <v>0.1</v>
      </c>
    </row>
    <row r="32" spans="1:6" ht="12.75">
      <c r="A32" s="4">
        <v>2703</v>
      </c>
      <c r="B32" s="67" t="s">
        <v>926</v>
      </c>
      <c r="C32" s="4" t="s">
        <v>284</v>
      </c>
      <c r="D32" s="138">
        <v>4600</v>
      </c>
      <c r="E32" s="6" t="s">
        <v>409</v>
      </c>
      <c r="F32" s="8">
        <v>0.1</v>
      </c>
    </row>
    <row r="33" spans="1:6" ht="12.75">
      <c r="A33" s="4">
        <v>2704</v>
      </c>
      <c r="B33" s="67" t="s">
        <v>927</v>
      </c>
      <c r="C33" s="4" t="s">
        <v>284</v>
      </c>
      <c r="D33" s="138">
        <v>5900</v>
      </c>
      <c r="E33" s="6" t="s">
        <v>410</v>
      </c>
      <c r="F33" s="8">
        <v>0.1</v>
      </c>
    </row>
    <row r="34" spans="1:6" ht="12.75">
      <c r="A34" s="4">
        <v>2705</v>
      </c>
      <c r="B34" s="67" t="s">
        <v>928</v>
      </c>
      <c r="C34" s="4" t="s">
        <v>284</v>
      </c>
      <c r="D34" s="138">
        <v>7750</v>
      </c>
      <c r="E34" s="6" t="s">
        <v>411</v>
      </c>
      <c r="F34" s="8">
        <v>0.1</v>
      </c>
    </row>
    <row r="35" spans="1:6" ht="12.75">
      <c r="A35" s="4">
        <v>2706</v>
      </c>
      <c r="B35" s="67" t="s">
        <v>929</v>
      </c>
      <c r="C35" s="4" t="s">
        <v>284</v>
      </c>
      <c r="D35" s="138">
        <v>5750</v>
      </c>
      <c r="E35" s="6" t="s">
        <v>410</v>
      </c>
      <c r="F35" s="8">
        <v>0.1</v>
      </c>
    </row>
    <row r="36" spans="1:6" ht="12.75">
      <c r="A36" s="4">
        <v>2707</v>
      </c>
      <c r="B36" s="67" t="s">
        <v>930</v>
      </c>
      <c r="C36" s="4" t="s">
        <v>284</v>
      </c>
      <c r="D36" s="138">
        <v>6900</v>
      </c>
      <c r="E36" s="6" t="s">
        <v>411</v>
      </c>
      <c r="F36" s="8">
        <v>0.1</v>
      </c>
    </row>
    <row r="37" spans="1:6" ht="12.75">
      <c r="A37" s="4">
        <v>2709</v>
      </c>
      <c r="B37" s="67" t="s">
        <v>931</v>
      </c>
      <c r="C37" s="4" t="s">
        <v>284</v>
      </c>
      <c r="D37" s="138">
        <v>9150</v>
      </c>
      <c r="E37" s="6" t="s">
        <v>411</v>
      </c>
      <c r="F37" s="8">
        <v>0.1</v>
      </c>
    </row>
    <row r="38" spans="1:6" ht="12.75">
      <c r="A38" s="163" t="s">
        <v>553</v>
      </c>
      <c r="B38" s="163"/>
      <c r="C38" s="163"/>
      <c r="D38" s="163"/>
      <c r="E38" s="163"/>
      <c r="F38" s="163"/>
    </row>
    <row r="39" spans="1:6" ht="12.75">
      <c r="A39" s="4">
        <v>40</v>
      </c>
      <c r="B39" s="5" t="s">
        <v>867</v>
      </c>
      <c r="C39" s="4" t="s">
        <v>283</v>
      </c>
      <c r="D39" s="138">
        <v>2800</v>
      </c>
      <c r="E39" s="4" t="s">
        <v>192</v>
      </c>
      <c r="F39" s="8">
        <v>0.1</v>
      </c>
    </row>
    <row r="40" spans="1:6" ht="12.75">
      <c r="A40" s="4">
        <v>41</v>
      </c>
      <c r="B40" s="5" t="s">
        <v>868</v>
      </c>
      <c r="C40" s="4" t="s">
        <v>283</v>
      </c>
      <c r="D40" s="138">
        <v>4600</v>
      </c>
      <c r="E40" s="4" t="s">
        <v>192</v>
      </c>
      <c r="F40" s="8">
        <v>0.1</v>
      </c>
    </row>
    <row r="41" spans="1:6" ht="12.75">
      <c r="A41" s="4">
        <v>42</v>
      </c>
      <c r="B41" s="5" t="s">
        <v>869</v>
      </c>
      <c r="C41" s="4" t="s">
        <v>283</v>
      </c>
      <c r="D41" s="138">
        <v>8200</v>
      </c>
      <c r="E41" s="4" t="s">
        <v>192</v>
      </c>
      <c r="F41" s="8">
        <v>0.1</v>
      </c>
    </row>
    <row r="42" spans="1:6" ht="12.75">
      <c r="A42" s="4">
        <v>43</v>
      </c>
      <c r="B42" s="9" t="s">
        <v>870</v>
      </c>
      <c r="C42" s="4" t="s">
        <v>283</v>
      </c>
      <c r="D42" s="139">
        <v>15300</v>
      </c>
      <c r="E42" s="68" t="s">
        <v>154</v>
      </c>
      <c r="F42" s="10">
        <v>0.1</v>
      </c>
    </row>
    <row r="43" spans="1:6" ht="12.75">
      <c r="A43" s="4">
        <v>44</v>
      </c>
      <c r="B43" s="9" t="s">
        <v>871</v>
      </c>
      <c r="C43" s="68" t="s">
        <v>48</v>
      </c>
      <c r="D43" s="139">
        <v>14500</v>
      </c>
      <c r="E43" s="68" t="s">
        <v>780</v>
      </c>
      <c r="F43" s="10">
        <v>0.1</v>
      </c>
    </row>
    <row r="44" spans="1:6" ht="12.75">
      <c r="A44" s="4">
        <v>49</v>
      </c>
      <c r="B44" s="9" t="s">
        <v>854</v>
      </c>
      <c r="C44" s="68" t="s">
        <v>283</v>
      </c>
      <c r="D44" s="139">
        <v>2500</v>
      </c>
      <c r="E44" s="68" t="s">
        <v>564</v>
      </c>
      <c r="F44" s="10">
        <v>0.1</v>
      </c>
    </row>
    <row r="45" spans="1:6" ht="12.75">
      <c r="A45" s="4">
        <v>50</v>
      </c>
      <c r="B45" s="9" t="s">
        <v>698</v>
      </c>
      <c r="C45" s="4" t="s">
        <v>283</v>
      </c>
      <c r="D45" s="139">
        <v>4200</v>
      </c>
      <c r="E45" s="4" t="s">
        <v>192</v>
      </c>
      <c r="F45" s="10">
        <v>0.1</v>
      </c>
    </row>
    <row r="46" spans="1:6" ht="12.75">
      <c r="A46" s="4">
        <v>51</v>
      </c>
      <c r="B46" s="9" t="s">
        <v>699</v>
      </c>
      <c r="C46" s="4" t="s">
        <v>283</v>
      </c>
      <c r="D46" s="139">
        <v>7500</v>
      </c>
      <c r="E46" s="4" t="s">
        <v>192</v>
      </c>
      <c r="F46" s="10">
        <v>0.1</v>
      </c>
    </row>
    <row r="47" spans="1:6" ht="12.75">
      <c r="A47" s="4">
        <v>52</v>
      </c>
      <c r="B47" s="67" t="s">
        <v>795</v>
      </c>
      <c r="C47" s="68" t="s">
        <v>283</v>
      </c>
      <c r="D47" s="138">
        <v>14000</v>
      </c>
      <c r="E47" s="68" t="s">
        <v>154</v>
      </c>
      <c r="F47" s="8">
        <v>0.1</v>
      </c>
    </row>
    <row r="48" spans="1:6" ht="12.75">
      <c r="A48" s="4">
        <v>53</v>
      </c>
      <c r="B48" s="67" t="s">
        <v>794</v>
      </c>
      <c r="C48" s="68" t="s">
        <v>48</v>
      </c>
      <c r="D48" s="138">
        <v>13300</v>
      </c>
      <c r="E48" s="68" t="s">
        <v>780</v>
      </c>
      <c r="F48" s="8">
        <v>0.1</v>
      </c>
    </row>
    <row r="49" spans="1:6" ht="12.75">
      <c r="A49" s="4">
        <v>56</v>
      </c>
      <c r="B49" s="67" t="s">
        <v>1027</v>
      </c>
      <c r="C49" s="68" t="s">
        <v>48</v>
      </c>
      <c r="D49" s="138">
        <v>4350</v>
      </c>
      <c r="E49" s="68" t="s">
        <v>16</v>
      </c>
      <c r="F49" s="8">
        <v>0.1</v>
      </c>
    </row>
    <row r="50" spans="1:6" ht="12.75">
      <c r="A50" s="4">
        <v>57</v>
      </c>
      <c r="B50" s="67" t="s">
        <v>1028</v>
      </c>
      <c r="C50" s="68" t="s">
        <v>48</v>
      </c>
      <c r="D50" s="138">
        <v>7250</v>
      </c>
      <c r="E50" s="68" t="s">
        <v>780</v>
      </c>
      <c r="F50" s="8">
        <v>0.1</v>
      </c>
    </row>
    <row r="51" spans="1:6" ht="12.75">
      <c r="A51" s="163" t="s">
        <v>554</v>
      </c>
      <c r="B51" s="163"/>
      <c r="C51" s="163"/>
      <c r="D51" s="163"/>
      <c r="E51" s="163"/>
      <c r="F51" s="163"/>
    </row>
    <row r="52" spans="1:6" ht="12.75">
      <c r="A52" s="4">
        <v>61</v>
      </c>
      <c r="B52" s="5" t="s">
        <v>857</v>
      </c>
      <c r="C52" s="68" t="s">
        <v>865</v>
      </c>
      <c r="D52" s="138">
        <v>910</v>
      </c>
      <c r="E52" s="6" t="s">
        <v>866</v>
      </c>
      <c r="F52" s="8">
        <v>0.1</v>
      </c>
    </row>
    <row r="53" spans="1:6" ht="12.75">
      <c r="A53" s="4">
        <v>62</v>
      </c>
      <c r="B53" s="5" t="s">
        <v>858</v>
      </c>
      <c r="C53" s="68" t="s">
        <v>865</v>
      </c>
      <c r="D53" s="138">
        <v>1530</v>
      </c>
      <c r="E53" s="6" t="s">
        <v>866</v>
      </c>
      <c r="F53" s="8">
        <v>0.1</v>
      </c>
    </row>
    <row r="54" spans="1:6" ht="12.75">
      <c r="A54" s="4">
        <v>63</v>
      </c>
      <c r="B54" s="5" t="s">
        <v>859</v>
      </c>
      <c r="C54" s="68" t="s">
        <v>865</v>
      </c>
      <c r="D54" s="138">
        <v>1880</v>
      </c>
      <c r="E54" s="6" t="s">
        <v>866</v>
      </c>
      <c r="F54" s="8">
        <v>0.1</v>
      </c>
    </row>
    <row r="55" spans="1:6" ht="12.75">
      <c r="A55" s="4">
        <v>64</v>
      </c>
      <c r="B55" s="67" t="s">
        <v>932</v>
      </c>
      <c r="C55" s="68" t="s">
        <v>865</v>
      </c>
      <c r="D55" s="138">
        <v>1150</v>
      </c>
      <c r="E55" s="6" t="s">
        <v>866</v>
      </c>
      <c r="F55" s="8">
        <v>0.1</v>
      </c>
    </row>
    <row r="56" spans="1:6" ht="12.75">
      <c r="A56" s="4">
        <v>65</v>
      </c>
      <c r="B56" s="67" t="s">
        <v>933</v>
      </c>
      <c r="C56" s="68" t="s">
        <v>865</v>
      </c>
      <c r="D56" s="138">
        <v>3160</v>
      </c>
      <c r="E56" s="6" t="s">
        <v>866</v>
      </c>
      <c r="F56" s="8">
        <v>0.1</v>
      </c>
    </row>
    <row r="57" spans="1:6" ht="12.75">
      <c r="A57" s="4">
        <v>66</v>
      </c>
      <c r="B57" s="5" t="s">
        <v>860</v>
      </c>
      <c r="C57" s="68" t="s">
        <v>865</v>
      </c>
      <c r="D57" s="138">
        <v>3000</v>
      </c>
      <c r="E57" s="6" t="s">
        <v>866</v>
      </c>
      <c r="F57" s="8">
        <v>0.1</v>
      </c>
    </row>
    <row r="58" spans="1:6" ht="12.75">
      <c r="A58" s="4">
        <v>67</v>
      </c>
      <c r="B58" s="5" t="s">
        <v>861</v>
      </c>
      <c r="C58" s="68" t="s">
        <v>865</v>
      </c>
      <c r="D58" s="138">
        <v>3090</v>
      </c>
      <c r="E58" s="6" t="s">
        <v>866</v>
      </c>
      <c r="F58" s="8">
        <v>0.1</v>
      </c>
    </row>
    <row r="59" spans="1:6" ht="12.75">
      <c r="A59" s="4">
        <v>68</v>
      </c>
      <c r="B59" s="5" t="s">
        <v>862</v>
      </c>
      <c r="C59" s="68" t="s">
        <v>865</v>
      </c>
      <c r="D59" s="138">
        <v>3420</v>
      </c>
      <c r="E59" s="6" t="s">
        <v>866</v>
      </c>
      <c r="F59" s="8">
        <v>0.1</v>
      </c>
    </row>
    <row r="60" spans="1:6" ht="12.75">
      <c r="A60" s="4">
        <v>69</v>
      </c>
      <c r="B60" s="5" t="s">
        <v>863</v>
      </c>
      <c r="C60" s="68" t="s">
        <v>865</v>
      </c>
      <c r="D60" s="138">
        <v>3980</v>
      </c>
      <c r="E60" s="6" t="s">
        <v>866</v>
      </c>
      <c r="F60" s="8">
        <v>0.1</v>
      </c>
    </row>
    <row r="61" spans="1:6" ht="12.75">
      <c r="A61" s="4">
        <v>70</v>
      </c>
      <c r="B61" s="5" t="s">
        <v>864</v>
      </c>
      <c r="C61" s="68" t="s">
        <v>865</v>
      </c>
      <c r="D61" s="138">
        <v>7220</v>
      </c>
      <c r="E61" s="6" t="s">
        <v>788</v>
      </c>
      <c r="F61" s="8">
        <v>0.1</v>
      </c>
    </row>
    <row r="62" spans="1:6" ht="12.75">
      <c r="A62" s="4">
        <v>74</v>
      </c>
      <c r="B62" s="102" t="s">
        <v>934</v>
      </c>
      <c r="C62" s="68" t="s">
        <v>865</v>
      </c>
      <c r="D62" s="138">
        <v>2450</v>
      </c>
      <c r="E62" s="6" t="s">
        <v>866</v>
      </c>
      <c r="F62" s="8">
        <v>0.1</v>
      </c>
    </row>
    <row r="63" spans="1:6" ht="12.75">
      <c r="A63" s="4">
        <v>75</v>
      </c>
      <c r="B63" s="102" t="s">
        <v>657</v>
      </c>
      <c r="C63" s="68" t="s">
        <v>865</v>
      </c>
      <c r="D63" s="138">
        <v>4250</v>
      </c>
      <c r="E63" s="65" t="s">
        <v>788</v>
      </c>
      <c r="F63" s="8">
        <v>0.1</v>
      </c>
    </row>
    <row r="64" spans="1:6" ht="12.75">
      <c r="A64" s="175" t="s">
        <v>175</v>
      </c>
      <c r="B64" s="176"/>
      <c r="C64" s="176"/>
      <c r="D64" s="176"/>
      <c r="E64" s="176"/>
      <c r="F64" s="177"/>
    </row>
    <row r="65" spans="1:6" ht="12.75">
      <c r="A65" s="34">
        <v>102</v>
      </c>
      <c r="B65" s="67" t="s">
        <v>713</v>
      </c>
      <c r="C65" s="68" t="s">
        <v>190</v>
      </c>
      <c r="D65" s="138">
        <v>3600</v>
      </c>
      <c r="E65" s="65" t="s">
        <v>788</v>
      </c>
      <c r="F65" s="8">
        <v>0.1</v>
      </c>
    </row>
    <row r="66" spans="1:6" ht="12.75">
      <c r="A66" s="34">
        <v>103</v>
      </c>
      <c r="B66" s="67" t="s">
        <v>796</v>
      </c>
      <c r="C66" s="68" t="s">
        <v>190</v>
      </c>
      <c r="D66" s="138">
        <v>4700</v>
      </c>
      <c r="E66" s="65" t="s">
        <v>788</v>
      </c>
      <c r="F66" s="8">
        <v>0.1</v>
      </c>
    </row>
    <row r="67" spans="1:6" ht="12.75">
      <c r="A67" s="34">
        <v>100</v>
      </c>
      <c r="B67" s="67" t="s">
        <v>881</v>
      </c>
      <c r="C67" s="4" t="s">
        <v>284</v>
      </c>
      <c r="D67" s="138">
        <v>800</v>
      </c>
      <c r="E67" s="65" t="s">
        <v>878</v>
      </c>
      <c r="F67" s="8">
        <v>0.1</v>
      </c>
    </row>
    <row r="68" spans="1:6" ht="12.75">
      <c r="A68" s="4">
        <v>105</v>
      </c>
      <c r="B68" s="67" t="s">
        <v>879</v>
      </c>
      <c r="C68" s="4" t="s">
        <v>284</v>
      </c>
      <c r="D68" s="138">
        <v>1100</v>
      </c>
      <c r="E68" s="65" t="s">
        <v>878</v>
      </c>
      <c r="F68" s="8">
        <v>0.1</v>
      </c>
    </row>
    <row r="69" spans="1:6" ht="12.75">
      <c r="A69" s="4">
        <v>106</v>
      </c>
      <c r="B69" s="67" t="s">
        <v>587</v>
      </c>
      <c r="C69" s="68" t="s">
        <v>348</v>
      </c>
      <c r="D69" s="138">
        <v>4750</v>
      </c>
      <c r="E69" s="65" t="s">
        <v>582</v>
      </c>
      <c r="F69" s="8">
        <v>0.1</v>
      </c>
    </row>
    <row r="70" spans="1:6" ht="12.75">
      <c r="A70" s="4">
        <v>107</v>
      </c>
      <c r="B70" s="67" t="s">
        <v>588</v>
      </c>
      <c r="C70" s="68" t="s">
        <v>348</v>
      </c>
      <c r="D70" s="138">
        <v>6350</v>
      </c>
      <c r="E70" s="65" t="s">
        <v>582</v>
      </c>
      <c r="F70" s="8">
        <v>0.1</v>
      </c>
    </row>
    <row r="71" spans="1:6" ht="12.75">
      <c r="A71" s="4">
        <v>108</v>
      </c>
      <c r="B71" s="67" t="s">
        <v>592</v>
      </c>
      <c r="C71" s="68" t="s">
        <v>348</v>
      </c>
      <c r="D71" s="138">
        <v>8200</v>
      </c>
      <c r="E71" s="65" t="s">
        <v>582</v>
      </c>
      <c r="F71" s="8">
        <v>0.1</v>
      </c>
    </row>
    <row r="72" spans="1:6" ht="12.75">
      <c r="A72" s="4">
        <v>109</v>
      </c>
      <c r="B72" s="67" t="s">
        <v>593</v>
      </c>
      <c r="C72" s="68" t="s">
        <v>348</v>
      </c>
      <c r="D72" s="138">
        <v>12850</v>
      </c>
      <c r="E72" s="65" t="s">
        <v>582</v>
      </c>
      <c r="F72" s="8">
        <v>0.1</v>
      </c>
    </row>
    <row r="73" spans="1:6" ht="12.75">
      <c r="A73" s="4">
        <v>110</v>
      </c>
      <c r="B73" s="67" t="s">
        <v>594</v>
      </c>
      <c r="C73" s="68" t="s">
        <v>348</v>
      </c>
      <c r="D73" s="138">
        <v>14450</v>
      </c>
      <c r="E73" s="65" t="s">
        <v>582</v>
      </c>
      <c r="F73" s="8">
        <v>0.1</v>
      </c>
    </row>
    <row r="74" spans="1:6" ht="12.75">
      <c r="A74" s="4">
        <v>111</v>
      </c>
      <c r="B74" s="67" t="s">
        <v>770</v>
      </c>
      <c r="C74" s="68" t="s">
        <v>348</v>
      </c>
      <c r="D74" s="138">
        <v>12050</v>
      </c>
      <c r="E74" s="65" t="s">
        <v>582</v>
      </c>
      <c r="F74" s="8">
        <v>0.1</v>
      </c>
    </row>
    <row r="75" spans="1:6" ht="12.75">
      <c r="A75" s="163" t="s">
        <v>176</v>
      </c>
      <c r="B75" s="163"/>
      <c r="C75" s="163"/>
      <c r="D75" s="163"/>
      <c r="E75" s="163"/>
      <c r="F75" s="163"/>
    </row>
    <row r="76" spans="1:6" ht="12.75">
      <c r="A76" s="4">
        <v>130</v>
      </c>
      <c r="B76" s="5" t="s">
        <v>177</v>
      </c>
      <c r="C76" s="4" t="s">
        <v>48</v>
      </c>
      <c r="D76" s="138">
        <v>3300</v>
      </c>
      <c r="E76" s="65" t="s">
        <v>582</v>
      </c>
      <c r="F76" s="8">
        <v>0.1</v>
      </c>
    </row>
    <row r="77" spans="1:6" ht="12.75">
      <c r="A77" s="4">
        <v>131</v>
      </c>
      <c r="B77" s="5" t="s">
        <v>178</v>
      </c>
      <c r="C77" s="4" t="s">
        <v>48</v>
      </c>
      <c r="D77" s="138">
        <v>3700</v>
      </c>
      <c r="E77" s="65" t="s">
        <v>582</v>
      </c>
      <c r="F77" s="8">
        <v>0.1</v>
      </c>
    </row>
    <row r="78" spans="1:6" ht="12.75">
      <c r="A78" s="4">
        <v>132</v>
      </c>
      <c r="B78" s="5" t="s">
        <v>179</v>
      </c>
      <c r="C78" s="4" t="s">
        <v>48</v>
      </c>
      <c r="D78" s="138">
        <v>5000</v>
      </c>
      <c r="E78" s="65" t="s">
        <v>582</v>
      </c>
      <c r="F78" s="8">
        <v>0.1</v>
      </c>
    </row>
    <row r="79" spans="1:6" ht="12.75">
      <c r="A79" s="4">
        <v>133</v>
      </c>
      <c r="B79" s="5" t="s">
        <v>180</v>
      </c>
      <c r="C79" s="4" t="s">
        <v>48</v>
      </c>
      <c r="D79" s="138">
        <v>6300</v>
      </c>
      <c r="E79" s="65" t="s">
        <v>582</v>
      </c>
      <c r="F79" s="8">
        <v>0.1</v>
      </c>
    </row>
    <row r="80" spans="1:6" ht="12.75">
      <c r="A80" s="4">
        <v>134</v>
      </c>
      <c r="B80" s="5" t="s">
        <v>181</v>
      </c>
      <c r="C80" s="4" t="s">
        <v>48</v>
      </c>
      <c r="D80" s="138">
        <v>8300</v>
      </c>
      <c r="E80" s="65" t="s">
        <v>582</v>
      </c>
      <c r="F80" s="8">
        <v>0.1</v>
      </c>
    </row>
    <row r="81" spans="1:6" ht="12.75">
      <c r="A81" s="4">
        <v>135</v>
      </c>
      <c r="B81" s="5" t="s">
        <v>182</v>
      </c>
      <c r="C81" s="4" t="s">
        <v>48</v>
      </c>
      <c r="D81" s="138">
        <v>10100</v>
      </c>
      <c r="E81" s="65" t="s">
        <v>582</v>
      </c>
      <c r="F81" s="8">
        <v>0.1</v>
      </c>
    </row>
    <row r="82" spans="1:6" ht="12.75">
      <c r="A82" s="4">
        <v>136</v>
      </c>
      <c r="B82" s="5" t="s">
        <v>183</v>
      </c>
      <c r="C82" s="4" t="s">
        <v>48</v>
      </c>
      <c r="D82" s="138">
        <v>17400</v>
      </c>
      <c r="E82" s="65" t="s">
        <v>582</v>
      </c>
      <c r="F82" s="8">
        <v>0.1</v>
      </c>
    </row>
    <row r="83" spans="1:6" ht="12.75">
      <c r="A83" s="4">
        <v>158</v>
      </c>
      <c r="B83" s="5" t="s">
        <v>301</v>
      </c>
      <c r="C83" s="68" t="s">
        <v>283</v>
      </c>
      <c r="D83" s="138">
        <v>3000</v>
      </c>
      <c r="E83" s="65" t="s">
        <v>582</v>
      </c>
      <c r="F83" s="8">
        <v>0.1</v>
      </c>
    </row>
    <row r="84" spans="1:6" ht="12.75">
      <c r="A84" s="4">
        <v>164</v>
      </c>
      <c r="B84" s="5" t="s">
        <v>106</v>
      </c>
      <c r="C84" s="4" t="s">
        <v>48</v>
      </c>
      <c r="D84" s="138">
        <v>11000</v>
      </c>
      <c r="E84" s="65" t="s">
        <v>582</v>
      </c>
      <c r="F84" s="8">
        <v>0.1</v>
      </c>
    </row>
    <row r="85" spans="1:6" ht="12.75">
      <c r="A85" s="4">
        <v>166</v>
      </c>
      <c r="B85" s="5" t="s">
        <v>970</v>
      </c>
      <c r="C85" s="4" t="s">
        <v>48</v>
      </c>
      <c r="D85" s="138">
        <v>3400</v>
      </c>
      <c r="E85" s="65" t="s">
        <v>582</v>
      </c>
      <c r="F85" s="8">
        <v>0.1</v>
      </c>
    </row>
    <row r="86" spans="1:6" ht="12.75">
      <c r="A86" s="4">
        <v>167</v>
      </c>
      <c r="B86" s="5" t="s">
        <v>971</v>
      </c>
      <c r="C86" s="4" t="s">
        <v>48</v>
      </c>
      <c r="D86" s="138">
        <v>4800</v>
      </c>
      <c r="E86" s="65" t="s">
        <v>582</v>
      </c>
      <c r="F86" s="8">
        <v>0.1</v>
      </c>
    </row>
    <row r="87" spans="1:6" ht="12.75">
      <c r="A87" s="4">
        <v>168</v>
      </c>
      <c r="B87" s="5" t="s">
        <v>972</v>
      </c>
      <c r="C87" s="4" t="s">
        <v>48</v>
      </c>
      <c r="D87" s="138">
        <v>6000</v>
      </c>
      <c r="E87" s="65" t="s">
        <v>582</v>
      </c>
      <c r="F87" s="8">
        <v>0.1</v>
      </c>
    </row>
    <row r="88" spans="1:6" ht="12.75">
      <c r="A88" s="4">
        <v>169</v>
      </c>
      <c r="B88" s="5" t="s">
        <v>973</v>
      </c>
      <c r="C88" s="4" t="s">
        <v>48</v>
      </c>
      <c r="D88" s="138">
        <v>7950</v>
      </c>
      <c r="E88" s="65" t="s">
        <v>582</v>
      </c>
      <c r="F88" s="8">
        <v>0.1</v>
      </c>
    </row>
    <row r="89" spans="1:6" ht="12.75">
      <c r="A89" s="4">
        <v>170</v>
      </c>
      <c r="B89" s="5" t="s">
        <v>974</v>
      </c>
      <c r="C89" s="4" t="s">
        <v>48</v>
      </c>
      <c r="D89" s="138">
        <v>10000</v>
      </c>
      <c r="E89" s="65" t="s">
        <v>582</v>
      </c>
      <c r="F89" s="8">
        <v>0.1</v>
      </c>
    </row>
    <row r="90" spans="1:6" ht="12.75">
      <c r="A90" s="163" t="s">
        <v>959</v>
      </c>
      <c r="B90" s="163"/>
      <c r="C90" s="163"/>
      <c r="D90" s="163"/>
      <c r="E90" s="163"/>
      <c r="F90" s="163"/>
    </row>
    <row r="91" spans="1:6" ht="12.75">
      <c r="A91" s="4">
        <v>188</v>
      </c>
      <c r="B91" s="5" t="s">
        <v>445</v>
      </c>
      <c r="C91" s="6" t="s">
        <v>193</v>
      </c>
      <c r="D91" s="138">
        <v>5950</v>
      </c>
      <c r="E91" s="6" t="s">
        <v>188</v>
      </c>
      <c r="F91" s="8">
        <v>0.1</v>
      </c>
    </row>
    <row r="92" spans="1:6" ht="12.75">
      <c r="A92" s="4">
        <v>189</v>
      </c>
      <c r="B92" s="5" t="s">
        <v>446</v>
      </c>
      <c r="C92" s="6" t="s">
        <v>193</v>
      </c>
      <c r="D92" s="138">
        <v>5950</v>
      </c>
      <c r="E92" s="6" t="s">
        <v>188</v>
      </c>
      <c r="F92" s="8">
        <v>0.1</v>
      </c>
    </row>
    <row r="93" spans="1:6" ht="12.75">
      <c r="A93" s="4">
        <v>194</v>
      </c>
      <c r="B93" s="5" t="s">
        <v>890</v>
      </c>
      <c r="C93" s="4" t="s">
        <v>284</v>
      </c>
      <c r="D93" s="138">
        <v>3100</v>
      </c>
      <c r="E93" s="6" t="s">
        <v>409</v>
      </c>
      <c r="F93" s="8">
        <v>0.1</v>
      </c>
    </row>
    <row r="94" spans="1:6" ht="12.75">
      <c r="A94" s="4">
        <v>195</v>
      </c>
      <c r="B94" s="5" t="s">
        <v>186</v>
      </c>
      <c r="C94" s="4" t="s">
        <v>193</v>
      </c>
      <c r="D94" s="138">
        <v>3170</v>
      </c>
      <c r="E94" s="36"/>
      <c r="F94" s="36"/>
    </row>
    <row r="95" spans="1:6" ht="12.75">
      <c r="A95" s="4">
        <v>196</v>
      </c>
      <c r="B95" s="5" t="s">
        <v>186</v>
      </c>
      <c r="C95" s="6" t="s">
        <v>285</v>
      </c>
      <c r="D95" s="138">
        <v>700</v>
      </c>
      <c r="E95" s="18"/>
      <c r="F95" s="19"/>
    </row>
    <row r="96" spans="1:6" ht="12.75">
      <c r="A96" s="163" t="s">
        <v>187</v>
      </c>
      <c r="B96" s="163"/>
      <c r="C96" s="163"/>
      <c r="D96" s="163"/>
      <c r="E96" s="172"/>
      <c r="F96" s="172"/>
    </row>
    <row r="97" spans="1:6" ht="12.75">
      <c r="A97" s="4">
        <v>198</v>
      </c>
      <c r="B97" s="67" t="s">
        <v>197</v>
      </c>
      <c r="C97" s="65" t="s">
        <v>591</v>
      </c>
      <c r="D97" s="138">
        <v>8200</v>
      </c>
      <c r="E97" s="65" t="s">
        <v>582</v>
      </c>
      <c r="F97" s="8">
        <v>0.1</v>
      </c>
    </row>
    <row r="98" spans="1:6" ht="12.75">
      <c r="A98" s="4">
        <v>205</v>
      </c>
      <c r="B98" s="5" t="s">
        <v>544</v>
      </c>
      <c r="C98" s="4" t="s">
        <v>284</v>
      </c>
      <c r="D98" s="141">
        <v>2090</v>
      </c>
      <c r="E98" s="6" t="s">
        <v>184</v>
      </c>
      <c r="F98" s="8">
        <v>0.15</v>
      </c>
    </row>
    <row r="99" spans="1:6" ht="12.75">
      <c r="A99" s="4">
        <v>206</v>
      </c>
      <c r="B99" s="5" t="s">
        <v>559</v>
      </c>
      <c r="C99" s="6" t="s">
        <v>558</v>
      </c>
      <c r="D99" s="138">
        <v>1500</v>
      </c>
      <c r="E99" s="4" t="s">
        <v>191</v>
      </c>
      <c r="F99" s="8">
        <v>0.2</v>
      </c>
    </row>
    <row r="100" spans="1:6" ht="12.75">
      <c r="A100" s="4">
        <v>210</v>
      </c>
      <c r="B100" s="5" t="s">
        <v>935</v>
      </c>
      <c r="C100" s="4" t="s">
        <v>283</v>
      </c>
      <c r="D100" s="138">
        <v>1430</v>
      </c>
      <c r="E100" s="6" t="s">
        <v>192</v>
      </c>
      <c r="F100" s="8">
        <v>0.1</v>
      </c>
    </row>
    <row r="101" spans="1:6" ht="12.75">
      <c r="A101" s="4">
        <v>211</v>
      </c>
      <c r="B101" s="5" t="s">
        <v>944</v>
      </c>
      <c r="C101" s="4" t="s">
        <v>283</v>
      </c>
      <c r="D101" s="138">
        <v>2200</v>
      </c>
      <c r="E101" s="6" t="s">
        <v>192</v>
      </c>
      <c r="F101" s="8">
        <v>0.1</v>
      </c>
    </row>
    <row r="102" spans="1:6" ht="12.75">
      <c r="A102" s="4">
        <v>212</v>
      </c>
      <c r="B102" s="5" t="s">
        <v>936</v>
      </c>
      <c r="C102" s="4" t="s">
        <v>283</v>
      </c>
      <c r="D102" s="138">
        <v>2650</v>
      </c>
      <c r="E102" s="6" t="s">
        <v>192</v>
      </c>
      <c r="F102" s="8">
        <v>0.1</v>
      </c>
    </row>
    <row r="103" spans="1:6" ht="12.75">
      <c r="A103" s="4">
        <v>213</v>
      </c>
      <c r="B103" s="5" t="s">
        <v>937</v>
      </c>
      <c r="C103" s="4" t="s">
        <v>283</v>
      </c>
      <c r="D103" s="138">
        <v>3400</v>
      </c>
      <c r="E103" s="6" t="s">
        <v>192</v>
      </c>
      <c r="F103" s="8">
        <v>0.1</v>
      </c>
    </row>
    <row r="104" spans="1:6" ht="12.75">
      <c r="A104" s="4">
        <v>214</v>
      </c>
      <c r="B104" s="5" t="s">
        <v>938</v>
      </c>
      <c r="C104" s="4" t="s">
        <v>283</v>
      </c>
      <c r="D104" s="138">
        <v>4510</v>
      </c>
      <c r="E104" s="6" t="s">
        <v>192</v>
      </c>
      <c r="F104" s="8">
        <v>0.1</v>
      </c>
    </row>
    <row r="105" spans="1:6" ht="12.75">
      <c r="A105" s="4">
        <v>215</v>
      </c>
      <c r="B105" s="5" t="s">
        <v>939</v>
      </c>
      <c r="C105" s="4" t="s">
        <v>283</v>
      </c>
      <c r="D105" s="138">
        <v>6560</v>
      </c>
      <c r="E105" s="6" t="s">
        <v>192</v>
      </c>
      <c r="F105" s="8">
        <v>0.1</v>
      </c>
    </row>
    <row r="106" spans="1:6" ht="12.75">
      <c r="A106" s="4">
        <v>216</v>
      </c>
      <c r="B106" s="5" t="s">
        <v>940</v>
      </c>
      <c r="C106" s="4" t="s">
        <v>283</v>
      </c>
      <c r="D106" s="138">
        <v>9450</v>
      </c>
      <c r="E106" s="6" t="s">
        <v>192</v>
      </c>
      <c r="F106" s="8">
        <v>0.1</v>
      </c>
    </row>
    <row r="107" spans="1:6" ht="12.75">
      <c r="A107" s="4">
        <v>217</v>
      </c>
      <c r="B107" s="5" t="s">
        <v>941</v>
      </c>
      <c r="C107" s="4" t="s">
        <v>283</v>
      </c>
      <c r="D107" s="138">
        <v>13120</v>
      </c>
      <c r="E107" s="6" t="s">
        <v>192</v>
      </c>
      <c r="F107" s="8">
        <v>0.1</v>
      </c>
    </row>
    <row r="108" spans="1:6" ht="12.75">
      <c r="A108" s="4">
        <v>218</v>
      </c>
      <c r="B108" s="5" t="s">
        <v>942</v>
      </c>
      <c r="C108" s="4" t="s">
        <v>283</v>
      </c>
      <c r="D108" s="138">
        <v>17500</v>
      </c>
      <c r="E108" s="6" t="s">
        <v>192</v>
      </c>
      <c r="F108" s="8">
        <v>0.1</v>
      </c>
    </row>
    <row r="109" spans="1:6" ht="12.75">
      <c r="A109" s="4">
        <v>219</v>
      </c>
      <c r="B109" s="5" t="s">
        <v>943</v>
      </c>
      <c r="C109" s="4" t="s">
        <v>283</v>
      </c>
      <c r="D109" s="138">
        <v>22960</v>
      </c>
      <c r="E109" s="6" t="s">
        <v>192</v>
      </c>
      <c r="F109" s="8">
        <v>0.1</v>
      </c>
    </row>
    <row r="110" spans="1:6" ht="12.75">
      <c r="A110" s="163" t="s">
        <v>198</v>
      </c>
      <c r="B110" s="163"/>
      <c r="C110" s="163"/>
      <c r="D110" s="163"/>
      <c r="E110" s="163"/>
      <c r="F110" s="163"/>
    </row>
    <row r="111" spans="1:6" ht="12.75">
      <c r="A111" s="4">
        <v>229</v>
      </c>
      <c r="B111" s="5" t="s">
        <v>94</v>
      </c>
      <c r="C111" s="4" t="s">
        <v>283</v>
      </c>
      <c r="D111" s="138">
        <v>410</v>
      </c>
      <c r="E111" s="6" t="s">
        <v>192</v>
      </c>
      <c r="F111" s="8">
        <v>0.1</v>
      </c>
    </row>
    <row r="112" spans="1:6" ht="12.75">
      <c r="A112" s="4">
        <v>230</v>
      </c>
      <c r="B112" s="5" t="s">
        <v>199</v>
      </c>
      <c r="C112" s="4" t="s">
        <v>283</v>
      </c>
      <c r="D112" s="138">
        <v>480</v>
      </c>
      <c r="E112" s="6" t="s">
        <v>192</v>
      </c>
      <c r="F112" s="8">
        <v>0.1</v>
      </c>
    </row>
    <row r="113" spans="1:6" ht="12.75">
      <c r="A113" s="4">
        <v>231</v>
      </c>
      <c r="B113" s="5" t="s">
        <v>200</v>
      </c>
      <c r="C113" s="4" t="s">
        <v>283</v>
      </c>
      <c r="D113" s="138">
        <v>540</v>
      </c>
      <c r="E113" s="6" t="s">
        <v>192</v>
      </c>
      <c r="F113" s="8">
        <v>0.1</v>
      </c>
    </row>
    <row r="114" spans="1:6" ht="12.75">
      <c r="A114" s="4">
        <v>232</v>
      </c>
      <c r="B114" s="5" t="s">
        <v>201</v>
      </c>
      <c r="C114" s="4" t="s">
        <v>283</v>
      </c>
      <c r="D114" s="138">
        <v>420</v>
      </c>
      <c r="E114" s="6" t="s">
        <v>192</v>
      </c>
      <c r="F114" s="8">
        <v>0.1</v>
      </c>
    </row>
    <row r="115" spans="1:6" ht="12.75">
      <c r="A115" s="4">
        <v>233</v>
      </c>
      <c r="B115" s="5" t="s">
        <v>202</v>
      </c>
      <c r="C115" s="4" t="s">
        <v>283</v>
      </c>
      <c r="D115" s="138">
        <v>490</v>
      </c>
      <c r="E115" s="6" t="s">
        <v>192</v>
      </c>
      <c r="F115" s="8">
        <v>0.1</v>
      </c>
    </row>
    <row r="116" spans="1:6" ht="12.75">
      <c r="A116" s="4">
        <v>234</v>
      </c>
      <c r="B116" s="5" t="s">
        <v>203</v>
      </c>
      <c r="C116" s="4" t="s">
        <v>283</v>
      </c>
      <c r="D116" s="138">
        <v>370</v>
      </c>
      <c r="E116" s="6" t="s">
        <v>192</v>
      </c>
      <c r="F116" s="8">
        <v>0.1</v>
      </c>
    </row>
    <row r="117" spans="1:6" ht="12.75">
      <c r="A117" s="4">
        <v>235</v>
      </c>
      <c r="B117" s="5" t="s">
        <v>204</v>
      </c>
      <c r="C117" s="4" t="s">
        <v>283</v>
      </c>
      <c r="D117" s="138">
        <v>470</v>
      </c>
      <c r="E117" s="6" t="s">
        <v>192</v>
      </c>
      <c r="F117" s="8">
        <v>0.1</v>
      </c>
    </row>
    <row r="118" spans="1:6" ht="12.75">
      <c r="A118" s="4">
        <v>236</v>
      </c>
      <c r="B118" s="5" t="s">
        <v>205</v>
      </c>
      <c r="C118" s="4" t="s">
        <v>283</v>
      </c>
      <c r="D118" s="138">
        <v>540</v>
      </c>
      <c r="E118" s="6" t="s">
        <v>192</v>
      </c>
      <c r="F118" s="8">
        <v>0.1</v>
      </c>
    </row>
    <row r="119" spans="1:6" ht="12.75">
      <c r="A119" s="4">
        <v>237</v>
      </c>
      <c r="B119" s="5" t="s">
        <v>206</v>
      </c>
      <c r="C119" s="4" t="s">
        <v>283</v>
      </c>
      <c r="D119" s="138">
        <v>620</v>
      </c>
      <c r="E119" s="6" t="s">
        <v>192</v>
      </c>
      <c r="F119" s="8">
        <v>0.1</v>
      </c>
    </row>
    <row r="120" spans="1:6" ht="12.75">
      <c r="A120" s="4">
        <v>238</v>
      </c>
      <c r="B120" s="5" t="s">
        <v>207</v>
      </c>
      <c r="C120" s="4" t="s">
        <v>283</v>
      </c>
      <c r="D120" s="138">
        <v>750</v>
      </c>
      <c r="E120" s="6" t="s">
        <v>192</v>
      </c>
      <c r="F120" s="8">
        <v>0.1</v>
      </c>
    </row>
    <row r="121" spans="1:6" ht="12.75">
      <c r="A121" s="4">
        <v>239</v>
      </c>
      <c r="B121" s="5" t="s">
        <v>208</v>
      </c>
      <c r="C121" s="4" t="s">
        <v>283</v>
      </c>
      <c r="D121" s="138">
        <v>440</v>
      </c>
      <c r="E121" s="6" t="s">
        <v>192</v>
      </c>
      <c r="F121" s="8">
        <v>0.1</v>
      </c>
    </row>
    <row r="122" spans="1:6" ht="12.75">
      <c r="A122" s="4">
        <v>240</v>
      </c>
      <c r="B122" s="5" t="s">
        <v>209</v>
      </c>
      <c r="C122" s="4" t="s">
        <v>283</v>
      </c>
      <c r="D122" s="138">
        <v>540</v>
      </c>
      <c r="E122" s="6" t="s">
        <v>192</v>
      </c>
      <c r="F122" s="8">
        <v>0.1</v>
      </c>
    </row>
    <row r="123" spans="1:6" ht="12.75">
      <c r="A123" s="4">
        <v>241</v>
      </c>
      <c r="B123" s="5" t="s">
        <v>210</v>
      </c>
      <c r="C123" s="4" t="s">
        <v>283</v>
      </c>
      <c r="D123" s="138">
        <v>650</v>
      </c>
      <c r="E123" s="6" t="s">
        <v>192</v>
      </c>
      <c r="F123" s="8">
        <v>0.1</v>
      </c>
    </row>
    <row r="124" spans="1:6" ht="12.75">
      <c r="A124" s="4">
        <v>242</v>
      </c>
      <c r="B124" s="5" t="s">
        <v>211</v>
      </c>
      <c r="C124" s="4" t="s">
        <v>283</v>
      </c>
      <c r="D124" s="138">
        <v>760</v>
      </c>
      <c r="E124" s="6" t="s">
        <v>192</v>
      </c>
      <c r="F124" s="8">
        <v>0.1</v>
      </c>
    </row>
    <row r="125" spans="1:6" ht="12.75">
      <c r="A125" s="4">
        <v>243</v>
      </c>
      <c r="B125" s="5" t="s">
        <v>212</v>
      </c>
      <c r="C125" s="4" t="s">
        <v>283</v>
      </c>
      <c r="D125" s="138">
        <v>910</v>
      </c>
      <c r="E125" s="6" t="s">
        <v>192</v>
      </c>
      <c r="F125" s="8">
        <v>0.1</v>
      </c>
    </row>
    <row r="126" spans="1:6" ht="12.75">
      <c r="A126" s="4">
        <v>244</v>
      </c>
      <c r="B126" s="5" t="s">
        <v>213</v>
      </c>
      <c r="C126" s="4" t="s">
        <v>283</v>
      </c>
      <c r="D126" s="138">
        <v>620</v>
      </c>
      <c r="E126" s="6" t="s">
        <v>192</v>
      </c>
      <c r="F126" s="8">
        <v>0.1</v>
      </c>
    </row>
    <row r="127" spans="1:6" ht="12.75">
      <c r="A127" s="4">
        <v>245</v>
      </c>
      <c r="B127" s="5" t="s">
        <v>214</v>
      </c>
      <c r="C127" s="4" t="s">
        <v>283</v>
      </c>
      <c r="D127" s="138">
        <v>760</v>
      </c>
      <c r="E127" s="6" t="s">
        <v>192</v>
      </c>
      <c r="F127" s="8">
        <v>0.1</v>
      </c>
    </row>
    <row r="128" spans="1:6" ht="12.75">
      <c r="A128" s="4">
        <v>246</v>
      </c>
      <c r="B128" s="5" t="s">
        <v>215</v>
      </c>
      <c r="C128" s="4" t="s">
        <v>283</v>
      </c>
      <c r="D128" s="138">
        <v>910</v>
      </c>
      <c r="E128" s="6" t="s">
        <v>192</v>
      </c>
      <c r="F128" s="8">
        <v>0.1</v>
      </c>
    </row>
    <row r="129" spans="1:6" ht="12.75">
      <c r="A129" s="4">
        <v>247</v>
      </c>
      <c r="B129" s="5" t="s">
        <v>216</v>
      </c>
      <c r="C129" s="4" t="s">
        <v>283</v>
      </c>
      <c r="D129" s="138">
        <v>1080</v>
      </c>
      <c r="E129" s="6" t="s">
        <v>192</v>
      </c>
      <c r="F129" s="8">
        <v>0.1</v>
      </c>
    </row>
    <row r="130" spans="1:6" ht="12.75">
      <c r="A130" s="4">
        <v>248</v>
      </c>
      <c r="B130" s="5" t="s">
        <v>217</v>
      </c>
      <c r="C130" s="4" t="s">
        <v>283</v>
      </c>
      <c r="D130" s="138">
        <v>1260</v>
      </c>
      <c r="E130" s="6" t="s">
        <v>192</v>
      </c>
      <c r="F130" s="8">
        <v>0.1</v>
      </c>
    </row>
    <row r="131" spans="1:6" ht="12.75">
      <c r="A131" s="4">
        <v>249</v>
      </c>
      <c r="B131" s="5" t="s">
        <v>218</v>
      </c>
      <c r="C131" s="4" t="s">
        <v>283</v>
      </c>
      <c r="D131" s="138">
        <v>730</v>
      </c>
      <c r="E131" s="6" t="s">
        <v>192</v>
      </c>
      <c r="F131" s="8">
        <v>0.1</v>
      </c>
    </row>
    <row r="132" spans="1:6" ht="12.75">
      <c r="A132" s="4">
        <v>250</v>
      </c>
      <c r="B132" s="5" t="s">
        <v>219</v>
      </c>
      <c r="C132" s="4" t="s">
        <v>283</v>
      </c>
      <c r="D132" s="138">
        <v>840</v>
      </c>
      <c r="E132" s="6" t="s">
        <v>192</v>
      </c>
      <c r="F132" s="8">
        <v>0.1</v>
      </c>
    </row>
    <row r="133" spans="1:6" ht="12.75">
      <c r="A133" s="4">
        <v>251</v>
      </c>
      <c r="B133" s="5" t="s">
        <v>220</v>
      </c>
      <c r="C133" s="4" t="s">
        <v>283</v>
      </c>
      <c r="D133" s="138">
        <v>1050</v>
      </c>
      <c r="E133" s="6" t="s">
        <v>192</v>
      </c>
      <c r="F133" s="8">
        <v>0.1</v>
      </c>
    </row>
    <row r="134" spans="1:6" ht="12.75">
      <c r="A134" s="4">
        <v>252</v>
      </c>
      <c r="B134" s="5" t="s">
        <v>221</v>
      </c>
      <c r="C134" s="4" t="s">
        <v>283</v>
      </c>
      <c r="D134" s="138">
        <v>1260</v>
      </c>
      <c r="E134" s="6" t="s">
        <v>192</v>
      </c>
      <c r="F134" s="8">
        <v>0.1</v>
      </c>
    </row>
    <row r="135" spans="1:6" ht="12.75">
      <c r="A135" s="4">
        <v>253</v>
      </c>
      <c r="B135" s="5" t="s">
        <v>222</v>
      </c>
      <c r="C135" s="4" t="s">
        <v>283</v>
      </c>
      <c r="D135" s="138">
        <v>1470</v>
      </c>
      <c r="E135" s="6" t="s">
        <v>192</v>
      </c>
      <c r="F135" s="8">
        <v>0.1</v>
      </c>
    </row>
    <row r="136" spans="1:6" ht="12.75">
      <c r="A136" s="4">
        <v>254</v>
      </c>
      <c r="B136" s="5" t="s">
        <v>223</v>
      </c>
      <c r="C136" s="4" t="s">
        <v>283</v>
      </c>
      <c r="D136" s="138">
        <v>1050</v>
      </c>
      <c r="E136" s="6" t="s">
        <v>192</v>
      </c>
      <c r="F136" s="8">
        <v>0.1</v>
      </c>
    </row>
    <row r="137" spans="1:6" ht="12.75">
      <c r="A137" s="4">
        <v>255</v>
      </c>
      <c r="B137" s="5" t="s">
        <v>224</v>
      </c>
      <c r="C137" s="4" t="s">
        <v>283</v>
      </c>
      <c r="D137" s="138">
        <v>1310</v>
      </c>
      <c r="E137" s="6" t="s">
        <v>192</v>
      </c>
      <c r="F137" s="8">
        <v>0.1</v>
      </c>
    </row>
    <row r="138" spans="1:6" ht="12.75">
      <c r="A138" s="4">
        <v>256</v>
      </c>
      <c r="B138" s="5" t="s">
        <v>225</v>
      </c>
      <c r="C138" s="4" t="s">
        <v>283</v>
      </c>
      <c r="D138" s="138">
        <v>1570</v>
      </c>
      <c r="E138" s="6" t="s">
        <v>192</v>
      </c>
      <c r="F138" s="8">
        <v>0.1</v>
      </c>
    </row>
    <row r="139" spans="1:6" ht="12.75">
      <c r="A139" s="4">
        <v>257</v>
      </c>
      <c r="B139" s="5" t="s">
        <v>226</v>
      </c>
      <c r="C139" s="4" t="s">
        <v>283</v>
      </c>
      <c r="D139" s="138">
        <v>1820</v>
      </c>
      <c r="E139" s="6" t="s">
        <v>192</v>
      </c>
      <c r="F139" s="8">
        <v>0.1</v>
      </c>
    </row>
    <row r="140" spans="1:6" ht="12.75">
      <c r="A140" s="4">
        <v>258</v>
      </c>
      <c r="B140" s="5" t="s">
        <v>227</v>
      </c>
      <c r="C140" s="4" t="s">
        <v>283</v>
      </c>
      <c r="D140" s="138">
        <v>2170</v>
      </c>
      <c r="E140" s="6" t="s">
        <v>192</v>
      </c>
      <c r="F140" s="8">
        <v>0.1</v>
      </c>
    </row>
    <row r="141" spans="1:6" ht="12.75">
      <c r="A141" s="4">
        <v>259</v>
      </c>
      <c r="B141" s="5" t="s">
        <v>157</v>
      </c>
      <c r="C141" s="4" t="s">
        <v>283</v>
      </c>
      <c r="D141" s="138">
        <v>1500</v>
      </c>
      <c r="E141" s="6" t="s">
        <v>192</v>
      </c>
      <c r="F141" s="8">
        <v>0.1</v>
      </c>
    </row>
    <row r="142" spans="1:6" ht="12.75">
      <c r="A142" s="4">
        <v>260</v>
      </c>
      <c r="B142" s="5" t="s">
        <v>228</v>
      </c>
      <c r="C142" s="4" t="s">
        <v>283</v>
      </c>
      <c r="D142" s="138">
        <v>1540</v>
      </c>
      <c r="E142" s="6" t="s">
        <v>192</v>
      </c>
      <c r="F142" s="8">
        <v>0.1</v>
      </c>
    </row>
    <row r="143" spans="1:6" ht="12.75">
      <c r="A143" s="4">
        <v>261</v>
      </c>
      <c r="B143" s="5" t="s">
        <v>229</v>
      </c>
      <c r="C143" s="4" t="s">
        <v>283</v>
      </c>
      <c r="D143" s="138">
        <v>1680</v>
      </c>
      <c r="E143" s="6" t="s">
        <v>192</v>
      </c>
      <c r="F143" s="8">
        <v>0.1</v>
      </c>
    </row>
    <row r="144" spans="1:6" ht="12.75">
      <c r="A144" s="4">
        <v>262</v>
      </c>
      <c r="B144" s="5" t="s">
        <v>230</v>
      </c>
      <c r="C144" s="4" t="s">
        <v>283</v>
      </c>
      <c r="D144" s="138">
        <v>2160</v>
      </c>
      <c r="E144" s="6" t="s">
        <v>192</v>
      </c>
      <c r="F144" s="8">
        <v>0.1</v>
      </c>
    </row>
    <row r="145" spans="1:6" ht="12.75">
      <c r="A145" s="4">
        <v>263</v>
      </c>
      <c r="B145" s="5" t="s">
        <v>231</v>
      </c>
      <c r="C145" s="4" t="s">
        <v>283</v>
      </c>
      <c r="D145" s="138">
        <v>2470</v>
      </c>
      <c r="E145" s="6" t="s">
        <v>192</v>
      </c>
      <c r="F145" s="8">
        <v>0.1</v>
      </c>
    </row>
    <row r="146" spans="1:6" ht="12.75">
      <c r="A146" s="4">
        <v>264</v>
      </c>
      <c r="B146" s="5" t="s">
        <v>237</v>
      </c>
      <c r="C146" s="4" t="s">
        <v>283</v>
      </c>
      <c r="D146" s="138">
        <v>2050</v>
      </c>
      <c r="E146" s="6" t="s">
        <v>192</v>
      </c>
      <c r="F146" s="8">
        <v>0.1</v>
      </c>
    </row>
    <row r="147" spans="1:6" ht="12.75">
      <c r="A147" s="4">
        <v>265</v>
      </c>
      <c r="B147" s="5" t="s">
        <v>238</v>
      </c>
      <c r="C147" s="4" t="s">
        <v>283</v>
      </c>
      <c r="D147" s="138">
        <v>2470</v>
      </c>
      <c r="E147" s="6" t="s">
        <v>192</v>
      </c>
      <c r="F147" s="8">
        <v>0.1</v>
      </c>
    </row>
    <row r="148" spans="1:6" ht="12.75">
      <c r="A148" s="4">
        <v>266</v>
      </c>
      <c r="B148" s="5" t="s">
        <v>239</v>
      </c>
      <c r="C148" s="4" t="s">
        <v>283</v>
      </c>
      <c r="D148" s="138">
        <v>2210</v>
      </c>
      <c r="E148" s="6" t="s">
        <v>192</v>
      </c>
      <c r="F148" s="8">
        <v>0.1</v>
      </c>
    </row>
    <row r="149" spans="1:6" ht="12.75">
      <c r="A149" s="4">
        <v>267</v>
      </c>
      <c r="B149" s="5" t="s">
        <v>240</v>
      </c>
      <c r="C149" s="4" t="s">
        <v>283</v>
      </c>
      <c r="D149" s="138">
        <v>3420</v>
      </c>
      <c r="E149" s="6" t="s">
        <v>192</v>
      </c>
      <c r="F149" s="8">
        <v>0.1</v>
      </c>
    </row>
    <row r="150" spans="1:6" ht="12.75">
      <c r="A150" s="4">
        <v>268</v>
      </c>
      <c r="B150" s="5" t="s">
        <v>241</v>
      </c>
      <c r="C150" s="4" t="s">
        <v>283</v>
      </c>
      <c r="D150" s="138">
        <v>4290</v>
      </c>
      <c r="E150" s="6" t="s">
        <v>192</v>
      </c>
      <c r="F150" s="8">
        <v>0.1</v>
      </c>
    </row>
    <row r="151" spans="1:6" ht="12.75">
      <c r="A151" s="4">
        <v>269</v>
      </c>
      <c r="B151" s="5" t="s">
        <v>242</v>
      </c>
      <c r="C151" s="4" t="s">
        <v>283</v>
      </c>
      <c r="D151" s="138">
        <v>4460</v>
      </c>
      <c r="E151" s="6" t="s">
        <v>192</v>
      </c>
      <c r="F151" s="8">
        <v>0.1</v>
      </c>
    </row>
    <row r="152" spans="1:6" ht="12.75">
      <c r="A152" s="4">
        <v>270</v>
      </c>
      <c r="B152" s="5" t="s">
        <v>243</v>
      </c>
      <c r="C152" s="4" t="s">
        <v>283</v>
      </c>
      <c r="D152" s="138">
        <v>4540</v>
      </c>
      <c r="E152" s="6" t="s">
        <v>192</v>
      </c>
      <c r="F152" s="8">
        <v>0.1</v>
      </c>
    </row>
    <row r="153" spans="1:6" ht="12.75">
      <c r="A153" s="4">
        <v>271</v>
      </c>
      <c r="B153" s="5" t="s">
        <v>244</v>
      </c>
      <c r="C153" s="4" t="s">
        <v>283</v>
      </c>
      <c r="D153" s="138">
        <v>6050</v>
      </c>
      <c r="E153" s="6" t="s">
        <v>192</v>
      </c>
      <c r="F153" s="8">
        <v>0.1</v>
      </c>
    </row>
    <row r="154" spans="1:6" ht="12.75">
      <c r="A154" s="4">
        <v>272</v>
      </c>
      <c r="B154" s="5" t="s">
        <v>246</v>
      </c>
      <c r="C154" s="4" t="s">
        <v>283</v>
      </c>
      <c r="D154" s="138">
        <v>8330</v>
      </c>
      <c r="E154" s="6" t="s">
        <v>192</v>
      </c>
      <c r="F154" s="8">
        <v>0.1</v>
      </c>
    </row>
    <row r="155" spans="1:6" ht="12.75">
      <c r="A155" s="4">
        <v>273</v>
      </c>
      <c r="B155" s="5" t="s">
        <v>245</v>
      </c>
      <c r="C155" s="4" t="s">
        <v>283</v>
      </c>
      <c r="D155" s="138">
        <v>9260</v>
      </c>
      <c r="E155" s="6" t="s">
        <v>192</v>
      </c>
      <c r="F155" s="8">
        <v>0.1</v>
      </c>
    </row>
    <row r="156" spans="1:6" ht="12.75">
      <c r="A156" s="4">
        <v>274</v>
      </c>
      <c r="B156" s="5" t="s">
        <v>538</v>
      </c>
      <c r="C156" s="4" t="s">
        <v>283</v>
      </c>
      <c r="D156" s="138">
        <v>10800</v>
      </c>
      <c r="E156" s="6" t="s">
        <v>192</v>
      </c>
      <c r="F156" s="8">
        <v>0.1</v>
      </c>
    </row>
    <row r="157" spans="1:6" ht="12.75">
      <c r="A157" s="4">
        <v>277</v>
      </c>
      <c r="B157" s="5" t="s">
        <v>91</v>
      </c>
      <c r="C157" s="4" t="s">
        <v>283</v>
      </c>
      <c r="D157" s="138">
        <v>7200</v>
      </c>
      <c r="E157" s="6" t="s">
        <v>192</v>
      </c>
      <c r="F157" s="8">
        <v>0.1</v>
      </c>
    </row>
    <row r="158" spans="1:6" ht="12.75">
      <c r="A158" s="4">
        <v>291</v>
      </c>
      <c r="B158" s="5" t="s">
        <v>247</v>
      </c>
      <c r="C158" s="4" t="s">
        <v>283</v>
      </c>
      <c r="D158" s="138">
        <v>4580</v>
      </c>
      <c r="E158" s="6" t="s">
        <v>192</v>
      </c>
      <c r="F158" s="8">
        <v>0.1</v>
      </c>
    </row>
    <row r="159" spans="1:6" ht="12.75">
      <c r="A159" s="4">
        <v>292</v>
      </c>
      <c r="B159" s="5" t="s">
        <v>248</v>
      </c>
      <c r="C159" s="4" t="s">
        <v>283</v>
      </c>
      <c r="D159" s="138">
        <v>6570</v>
      </c>
      <c r="E159" s="6" t="s">
        <v>192</v>
      </c>
      <c r="F159" s="8">
        <v>0.1</v>
      </c>
    </row>
    <row r="160" spans="1:6" ht="12.75">
      <c r="A160" s="4">
        <v>293</v>
      </c>
      <c r="B160" s="5" t="s">
        <v>249</v>
      </c>
      <c r="C160" s="4" t="s">
        <v>283</v>
      </c>
      <c r="D160" s="138">
        <v>8460</v>
      </c>
      <c r="E160" s="6" t="s">
        <v>192</v>
      </c>
      <c r="F160" s="8">
        <v>0.1</v>
      </c>
    </row>
    <row r="161" spans="1:6" ht="12.75">
      <c r="A161" s="4">
        <v>294</v>
      </c>
      <c r="B161" s="5" t="s">
        <v>158</v>
      </c>
      <c r="C161" s="4" t="s">
        <v>283</v>
      </c>
      <c r="D161" s="138">
        <v>10620</v>
      </c>
      <c r="E161" s="6" t="s">
        <v>192</v>
      </c>
      <c r="F161" s="8">
        <v>0.1</v>
      </c>
    </row>
    <row r="162" spans="1:6" ht="12.75">
      <c r="A162" s="4">
        <v>295</v>
      </c>
      <c r="B162" s="5" t="s">
        <v>159</v>
      </c>
      <c r="C162" s="4" t="s">
        <v>283</v>
      </c>
      <c r="D162" s="138">
        <v>2970</v>
      </c>
      <c r="E162" s="6" t="s">
        <v>192</v>
      </c>
      <c r="F162" s="8">
        <v>0.1</v>
      </c>
    </row>
    <row r="163" spans="1:6" ht="12.75">
      <c r="A163" s="4">
        <v>297</v>
      </c>
      <c r="B163" s="5" t="s">
        <v>653</v>
      </c>
      <c r="C163" s="4" t="s">
        <v>283</v>
      </c>
      <c r="D163" s="140">
        <v>3240</v>
      </c>
      <c r="E163" s="6" t="s">
        <v>192</v>
      </c>
      <c r="F163" s="8">
        <v>0.1</v>
      </c>
    </row>
    <row r="164" spans="1:6" ht="12.75">
      <c r="A164" s="163" t="s">
        <v>250</v>
      </c>
      <c r="B164" s="163"/>
      <c r="C164" s="163"/>
      <c r="D164" s="163"/>
      <c r="E164" s="163"/>
      <c r="F164" s="163"/>
    </row>
    <row r="165" spans="1:6" ht="12.75">
      <c r="A165" s="4">
        <v>2550</v>
      </c>
      <c r="B165" s="5" t="s">
        <v>251</v>
      </c>
      <c r="C165" s="7" t="s">
        <v>193</v>
      </c>
      <c r="D165" s="141">
        <v>6650</v>
      </c>
      <c r="E165" s="6" t="s">
        <v>692</v>
      </c>
      <c r="F165" s="8">
        <v>0.1</v>
      </c>
    </row>
    <row r="166" spans="1:6" ht="12.75">
      <c r="A166" s="4">
        <v>2551</v>
      </c>
      <c r="B166" s="5" t="s">
        <v>252</v>
      </c>
      <c r="C166" s="7" t="s">
        <v>193</v>
      </c>
      <c r="D166" s="141">
        <v>5120</v>
      </c>
      <c r="E166" s="6" t="s">
        <v>254</v>
      </c>
      <c r="F166" s="8">
        <v>0.1</v>
      </c>
    </row>
    <row r="167" spans="1:6" ht="12.75">
      <c r="A167" s="4">
        <v>2552</v>
      </c>
      <c r="B167" s="5" t="s">
        <v>253</v>
      </c>
      <c r="C167" s="7" t="s">
        <v>284</v>
      </c>
      <c r="D167" s="141">
        <v>10050</v>
      </c>
      <c r="E167" s="6" t="s">
        <v>548</v>
      </c>
      <c r="F167" s="8">
        <v>0.1</v>
      </c>
    </row>
    <row r="168" spans="1:6" ht="12.75">
      <c r="A168" s="4">
        <v>2553</v>
      </c>
      <c r="B168" s="5" t="s">
        <v>292</v>
      </c>
      <c r="C168" s="7" t="s">
        <v>284</v>
      </c>
      <c r="D168" s="141">
        <v>17750</v>
      </c>
      <c r="E168" s="6" t="s">
        <v>548</v>
      </c>
      <c r="F168" s="8">
        <v>0.1</v>
      </c>
    </row>
    <row r="169" spans="1:6" ht="12.75">
      <c r="A169" s="163" t="s">
        <v>255</v>
      </c>
      <c r="B169" s="163"/>
      <c r="C169" s="163"/>
      <c r="D169" s="163"/>
      <c r="E169" s="163"/>
      <c r="F169" s="163"/>
    </row>
    <row r="170" spans="1:6" ht="12.75">
      <c r="A170" s="2">
        <v>2561</v>
      </c>
      <c r="B170" s="1" t="s">
        <v>280</v>
      </c>
      <c r="C170" s="2" t="s">
        <v>296</v>
      </c>
      <c r="D170" s="142">
        <v>164118</v>
      </c>
      <c r="E170" s="18"/>
      <c r="F170" s="19"/>
    </row>
    <row r="171" spans="1:6" ht="12.75">
      <c r="A171" s="2">
        <v>2562</v>
      </c>
      <c r="B171" s="1" t="s">
        <v>281</v>
      </c>
      <c r="C171" s="2" t="s">
        <v>296</v>
      </c>
      <c r="D171" s="142">
        <v>197013</v>
      </c>
      <c r="E171" s="18"/>
      <c r="F171" s="19"/>
    </row>
    <row r="172" spans="1:6" ht="12.75">
      <c r="A172" s="2">
        <v>2563</v>
      </c>
      <c r="B172" s="1" t="s">
        <v>282</v>
      </c>
      <c r="C172" s="2" t="s">
        <v>296</v>
      </c>
      <c r="D172" s="142">
        <v>235771</v>
      </c>
      <c r="E172" s="18"/>
      <c r="F172" s="19"/>
    </row>
    <row r="173" spans="1:6" ht="12.75" customHeight="1">
      <c r="A173" s="18"/>
      <c r="B173" s="40"/>
      <c r="C173" s="18"/>
      <c r="D173" s="143"/>
      <c r="E173" s="18"/>
      <c r="F173" s="19"/>
    </row>
    <row r="174" ht="12.75" customHeight="1">
      <c r="A174" s="35" t="s">
        <v>256</v>
      </c>
    </row>
    <row r="175" spans="1:6" ht="12.75" customHeight="1">
      <c r="A175" s="174" t="s">
        <v>555</v>
      </c>
      <c r="B175" s="174"/>
      <c r="C175" s="174"/>
      <c r="D175" s="174"/>
      <c r="E175" s="174"/>
      <c r="F175" s="174"/>
    </row>
    <row r="176" spans="1:6" ht="12.75">
      <c r="A176" s="4">
        <v>402</v>
      </c>
      <c r="B176" s="5" t="s">
        <v>898</v>
      </c>
      <c r="C176" s="2" t="s">
        <v>296</v>
      </c>
      <c r="D176" s="138">
        <v>900</v>
      </c>
      <c r="E176" s="65" t="s">
        <v>625</v>
      </c>
      <c r="F176" s="8">
        <v>0.1</v>
      </c>
    </row>
    <row r="177" spans="1:6" ht="12.75">
      <c r="A177" s="4">
        <v>403</v>
      </c>
      <c r="B177" s="5" t="s">
        <v>289</v>
      </c>
      <c r="C177" s="2" t="s">
        <v>296</v>
      </c>
      <c r="D177" s="138">
        <v>910</v>
      </c>
      <c r="E177" s="65" t="s">
        <v>165</v>
      </c>
      <c r="F177" s="8">
        <v>0.1</v>
      </c>
    </row>
    <row r="178" spans="1:6" ht="12.75">
      <c r="A178" s="4">
        <v>404</v>
      </c>
      <c r="B178" s="5" t="s">
        <v>556</v>
      </c>
      <c r="C178" s="2" t="s">
        <v>296</v>
      </c>
      <c r="D178" s="138">
        <v>1730</v>
      </c>
      <c r="E178" s="65" t="s">
        <v>714</v>
      </c>
      <c r="F178" s="8">
        <v>0.1</v>
      </c>
    </row>
    <row r="179" spans="1:6" ht="12.75">
      <c r="A179" s="4">
        <v>405</v>
      </c>
      <c r="B179" s="5" t="s">
        <v>102</v>
      </c>
      <c r="C179" s="2" t="s">
        <v>296</v>
      </c>
      <c r="D179" s="138">
        <v>3400</v>
      </c>
      <c r="E179" s="65" t="s">
        <v>714</v>
      </c>
      <c r="F179" s="8">
        <v>0.1</v>
      </c>
    </row>
    <row r="180" spans="1:6" ht="12.75">
      <c r="A180" s="4">
        <v>406</v>
      </c>
      <c r="B180" s="5" t="s">
        <v>694</v>
      </c>
      <c r="C180" s="2" t="s">
        <v>296</v>
      </c>
      <c r="D180" s="138">
        <v>5150</v>
      </c>
      <c r="E180" s="65" t="s">
        <v>714</v>
      </c>
      <c r="F180" s="8">
        <v>0.1</v>
      </c>
    </row>
    <row r="181" spans="1:6" ht="12.75">
      <c r="A181" s="4">
        <v>407</v>
      </c>
      <c r="B181" s="5" t="s">
        <v>695</v>
      </c>
      <c r="C181" s="2" t="s">
        <v>296</v>
      </c>
      <c r="D181" s="138">
        <v>3510</v>
      </c>
      <c r="E181" s="65" t="s">
        <v>539</v>
      </c>
      <c r="F181" s="8">
        <v>0.1</v>
      </c>
    </row>
    <row r="182" spans="1:6" ht="12.75">
      <c r="A182" s="11">
        <v>408</v>
      </c>
      <c r="B182" s="16" t="s">
        <v>336</v>
      </c>
      <c r="C182" s="55" t="s">
        <v>296</v>
      </c>
      <c r="D182" s="144">
        <v>1760</v>
      </c>
      <c r="E182" s="109" t="s">
        <v>715</v>
      </c>
      <c r="F182" s="17">
        <v>0.1</v>
      </c>
    </row>
    <row r="183" spans="1:6" ht="12.75">
      <c r="A183" s="11">
        <v>409</v>
      </c>
      <c r="B183" s="16" t="s">
        <v>324</v>
      </c>
      <c r="C183" s="55" t="s">
        <v>296</v>
      </c>
      <c r="D183" s="144">
        <v>7000</v>
      </c>
      <c r="E183" s="109" t="s">
        <v>93</v>
      </c>
      <c r="F183" s="17">
        <v>0.1</v>
      </c>
    </row>
    <row r="184" spans="1:6" ht="12.75">
      <c r="A184" s="6">
        <v>421</v>
      </c>
      <c r="B184" s="5" t="s">
        <v>455</v>
      </c>
      <c r="C184" s="6" t="s">
        <v>296</v>
      </c>
      <c r="D184" s="138">
        <v>5900</v>
      </c>
      <c r="E184" s="6" t="s">
        <v>111</v>
      </c>
      <c r="F184" s="8">
        <v>0.1</v>
      </c>
    </row>
    <row r="185" spans="1:6" ht="12.75">
      <c r="A185" s="6">
        <v>423</v>
      </c>
      <c r="B185" s="5" t="s">
        <v>892</v>
      </c>
      <c r="C185" s="6" t="s">
        <v>296</v>
      </c>
      <c r="D185" s="138">
        <v>14200</v>
      </c>
      <c r="E185" s="6" t="s">
        <v>111</v>
      </c>
      <c r="F185" s="8">
        <v>0.1</v>
      </c>
    </row>
    <row r="186" spans="1:6" ht="12.75">
      <c r="A186" s="163" t="s">
        <v>557</v>
      </c>
      <c r="B186" s="163"/>
      <c r="C186" s="163"/>
      <c r="D186" s="163"/>
      <c r="E186" s="163"/>
      <c r="F186" s="163"/>
    </row>
    <row r="187" spans="1:6" ht="12.75">
      <c r="A187" s="4">
        <v>430</v>
      </c>
      <c r="B187" s="5" t="s">
        <v>114</v>
      </c>
      <c r="C187" s="4" t="s">
        <v>343</v>
      </c>
      <c r="D187" s="141">
        <v>1710</v>
      </c>
      <c r="E187" s="6" t="s">
        <v>118</v>
      </c>
      <c r="F187" s="8">
        <v>0.1</v>
      </c>
    </row>
    <row r="188" spans="1:6" ht="12.75">
      <c r="A188" s="4">
        <v>431</v>
      </c>
      <c r="B188" s="5" t="s">
        <v>115</v>
      </c>
      <c r="C188" s="4" t="s">
        <v>343</v>
      </c>
      <c r="D188" s="141">
        <v>3030</v>
      </c>
      <c r="E188" s="6" t="s">
        <v>118</v>
      </c>
      <c r="F188" s="8">
        <v>0.1</v>
      </c>
    </row>
    <row r="189" spans="1:6" ht="12.75">
      <c r="A189" s="4">
        <v>432</v>
      </c>
      <c r="B189" s="5" t="s">
        <v>407</v>
      </c>
      <c r="C189" s="7" t="s">
        <v>300</v>
      </c>
      <c r="D189" s="141">
        <v>1880</v>
      </c>
      <c r="E189" s="6" t="s">
        <v>111</v>
      </c>
      <c r="F189" s="8">
        <v>0.1</v>
      </c>
    </row>
    <row r="190" spans="1:6" ht="12.75">
      <c r="A190" s="4">
        <v>440</v>
      </c>
      <c r="B190" s="5" t="s">
        <v>116</v>
      </c>
      <c r="C190" s="4" t="s">
        <v>343</v>
      </c>
      <c r="D190" s="141">
        <v>1960</v>
      </c>
      <c r="E190" s="6" t="s">
        <v>118</v>
      </c>
      <c r="F190" s="8">
        <v>0.1</v>
      </c>
    </row>
    <row r="191" spans="1:6" ht="12.75">
      <c r="A191" s="4">
        <v>441</v>
      </c>
      <c r="B191" s="5" t="s">
        <v>117</v>
      </c>
      <c r="C191" s="4" t="s">
        <v>343</v>
      </c>
      <c r="D191" s="141">
        <v>3940</v>
      </c>
      <c r="E191" s="6" t="s">
        <v>118</v>
      </c>
      <c r="F191" s="8">
        <v>0.1</v>
      </c>
    </row>
    <row r="192" spans="1:6" ht="12.75">
      <c r="A192" s="4">
        <v>442</v>
      </c>
      <c r="B192" s="5" t="s">
        <v>408</v>
      </c>
      <c r="C192" s="7" t="s">
        <v>300</v>
      </c>
      <c r="D192" s="141">
        <v>2380</v>
      </c>
      <c r="E192" s="6" t="s">
        <v>111</v>
      </c>
      <c r="F192" s="8">
        <v>0.1</v>
      </c>
    </row>
    <row r="193" spans="1:6" ht="12.75">
      <c r="A193" s="4">
        <v>450</v>
      </c>
      <c r="B193" s="5" t="s">
        <v>922</v>
      </c>
      <c r="C193" s="7" t="s">
        <v>343</v>
      </c>
      <c r="D193" s="141">
        <v>10000</v>
      </c>
      <c r="E193" s="6" t="s">
        <v>118</v>
      </c>
      <c r="F193" s="8">
        <v>0.1</v>
      </c>
    </row>
    <row r="194" spans="1:6" ht="12.75">
      <c r="A194" s="4">
        <v>470</v>
      </c>
      <c r="B194" s="5" t="s">
        <v>346</v>
      </c>
      <c r="C194" s="4" t="s">
        <v>343</v>
      </c>
      <c r="D194" s="141">
        <v>8250</v>
      </c>
      <c r="E194" s="6" t="s">
        <v>118</v>
      </c>
      <c r="F194" s="8">
        <v>0.1</v>
      </c>
    </row>
    <row r="195" spans="1:6" ht="12.75">
      <c r="A195" s="4">
        <v>471</v>
      </c>
      <c r="B195" s="5" t="s">
        <v>701</v>
      </c>
      <c r="C195" s="7" t="s">
        <v>300</v>
      </c>
      <c r="D195" s="141">
        <v>2000</v>
      </c>
      <c r="E195" s="65" t="s">
        <v>976</v>
      </c>
      <c r="F195" s="8">
        <v>0.1</v>
      </c>
    </row>
    <row r="196" spans="1:6" ht="12.75">
      <c r="A196" s="4">
        <v>480</v>
      </c>
      <c r="B196" s="67" t="s">
        <v>978</v>
      </c>
      <c r="C196" s="7" t="s">
        <v>193</v>
      </c>
      <c r="D196" s="141">
        <v>7150</v>
      </c>
      <c r="E196" s="6" t="s">
        <v>112</v>
      </c>
      <c r="F196" s="8">
        <v>0.1</v>
      </c>
    </row>
    <row r="197" spans="1:6" ht="12.75">
      <c r="A197" s="4">
        <v>481</v>
      </c>
      <c r="B197" s="67" t="s">
        <v>977</v>
      </c>
      <c r="C197" s="7" t="s">
        <v>193</v>
      </c>
      <c r="D197" s="141">
        <v>4810</v>
      </c>
      <c r="E197" s="6" t="s">
        <v>112</v>
      </c>
      <c r="F197" s="8">
        <v>0.1</v>
      </c>
    </row>
    <row r="198" spans="1:6" ht="12.75">
      <c r="A198" s="167" t="s">
        <v>561</v>
      </c>
      <c r="B198" s="167"/>
      <c r="C198" s="167"/>
      <c r="D198" s="167"/>
      <c r="E198" s="167"/>
      <c r="F198" s="167"/>
    </row>
    <row r="199" spans="1:6" ht="12.75">
      <c r="A199" s="4">
        <v>520</v>
      </c>
      <c r="B199" s="67" t="s">
        <v>664</v>
      </c>
      <c r="C199" s="7" t="s">
        <v>343</v>
      </c>
      <c r="D199" s="141">
        <v>2150</v>
      </c>
      <c r="E199" s="6" t="s">
        <v>118</v>
      </c>
      <c r="F199" s="8">
        <v>0.1</v>
      </c>
    </row>
    <row r="200" spans="1:6" ht="12.75">
      <c r="A200" s="4">
        <v>531</v>
      </c>
      <c r="B200" s="67" t="s">
        <v>673</v>
      </c>
      <c r="C200" s="7" t="s">
        <v>296</v>
      </c>
      <c r="D200" s="141">
        <v>10600</v>
      </c>
      <c r="E200" s="6" t="s">
        <v>111</v>
      </c>
      <c r="F200" s="8">
        <v>0.1</v>
      </c>
    </row>
    <row r="201" spans="1:6" ht="12.75">
      <c r="A201" s="4">
        <v>533</v>
      </c>
      <c r="B201" s="67" t="s">
        <v>674</v>
      </c>
      <c r="C201" s="7" t="s">
        <v>296</v>
      </c>
      <c r="D201" s="141">
        <v>2450</v>
      </c>
      <c r="E201" s="6" t="s">
        <v>111</v>
      </c>
      <c r="F201" s="8">
        <v>0.1</v>
      </c>
    </row>
    <row r="202" spans="1:6" ht="12.75">
      <c r="A202" s="4">
        <v>534</v>
      </c>
      <c r="B202" s="67" t="s">
        <v>675</v>
      </c>
      <c r="C202" s="7" t="s">
        <v>296</v>
      </c>
      <c r="D202" s="141">
        <v>4800</v>
      </c>
      <c r="E202" s="6" t="s">
        <v>111</v>
      </c>
      <c r="F202" s="8">
        <v>0.1</v>
      </c>
    </row>
    <row r="203" spans="1:6" ht="12.75">
      <c r="A203" s="4">
        <v>540</v>
      </c>
      <c r="B203" s="67" t="s">
        <v>665</v>
      </c>
      <c r="C203" s="7" t="s">
        <v>296</v>
      </c>
      <c r="D203" s="141">
        <v>8750</v>
      </c>
      <c r="E203" s="6" t="s">
        <v>111</v>
      </c>
      <c r="F203" s="8">
        <v>0.1</v>
      </c>
    </row>
    <row r="204" spans="1:6" ht="12.75">
      <c r="A204" s="4">
        <v>541</v>
      </c>
      <c r="B204" s="67" t="s">
        <v>666</v>
      </c>
      <c r="C204" s="7" t="s">
        <v>296</v>
      </c>
      <c r="D204" s="141">
        <v>9150</v>
      </c>
      <c r="E204" s="6" t="s">
        <v>111</v>
      </c>
      <c r="F204" s="8">
        <v>0.1</v>
      </c>
    </row>
    <row r="205" spans="1:6" ht="12.75">
      <c r="A205" s="4">
        <v>542</v>
      </c>
      <c r="B205" s="67" t="s">
        <v>984</v>
      </c>
      <c r="C205" s="7" t="s">
        <v>296</v>
      </c>
      <c r="D205" s="141">
        <v>1400</v>
      </c>
      <c r="E205" s="6" t="s">
        <v>111</v>
      </c>
      <c r="F205" s="8">
        <v>0.1</v>
      </c>
    </row>
    <row r="206" spans="1:6" ht="12.75">
      <c r="A206" s="4">
        <v>543</v>
      </c>
      <c r="B206" s="67" t="s">
        <v>667</v>
      </c>
      <c r="C206" s="7" t="s">
        <v>296</v>
      </c>
      <c r="D206" s="141">
        <v>2550</v>
      </c>
      <c r="E206" s="6" t="s">
        <v>111</v>
      </c>
      <c r="F206" s="8">
        <v>0.1</v>
      </c>
    </row>
    <row r="207" spans="1:6" ht="12.75">
      <c r="A207" s="4">
        <v>544</v>
      </c>
      <c r="B207" s="67" t="s">
        <v>668</v>
      </c>
      <c r="C207" s="7" t="s">
        <v>296</v>
      </c>
      <c r="D207" s="141">
        <v>3200</v>
      </c>
      <c r="E207" s="6" t="s">
        <v>111</v>
      </c>
      <c r="F207" s="8">
        <v>0.1</v>
      </c>
    </row>
    <row r="208" spans="1:6" ht="12.75">
      <c r="A208" s="4">
        <v>545</v>
      </c>
      <c r="B208" s="67" t="s">
        <v>669</v>
      </c>
      <c r="C208" s="7" t="s">
        <v>296</v>
      </c>
      <c r="D208" s="141">
        <v>4900</v>
      </c>
      <c r="E208" s="6" t="s">
        <v>111</v>
      </c>
      <c r="F208" s="8">
        <v>0.1</v>
      </c>
    </row>
    <row r="209" spans="1:6" ht="12.75">
      <c r="A209" s="4">
        <v>506</v>
      </c>
      <c r="B209" s="67" t="s">
        <v>768</v>
      </c>
      <c r="C209" s="7" t="s">
        <v>296</v>
      </c>
      <c r="D209" s="141">
        <v>6250</v>
      </c>
      <c r="E209" s="6" t="s">
        <v>111</v>
      </c>
      <c r="F209" s="8">
        <v>0.1</v>
      </c>
    </row>
    <row r="210" spans="1:6" ht="12.75">
      <c r="A210" s="4">
        <v>549</v>
      </c>
      <c r="B210" s="67" t="s">
        <v>670</v>
      </c>
      <c r="C210" s="7" t="s">
        <v>296</v>
      </c>
      <c r="D210" s="141">
        <v>2400</v>
      </c>
      <c r="E210" s="6" t="s">
        <v>111</v>
      </c>
      <c r="F210" s="8">
        <v>0.1</v>
      </c>
    </row>
    <row r="211" spans="1:6" ht="12.75">
      <c r="A211" s="4">
        <v>550</v>
      </c>
      <c r="B211" s="67" t="s">
        <v>671</v>
      </c>
      <c r="C211" s="7" t="s">
        <v>296</v>
      </c>
      <c r="D211" s="141">
        <v>4250</v>
      </c>
      <c r="E211" s="6" t="s">
        <v>111</v>
      </c>
      <c r="F211" s="8">
        <v>0.1</v>
      </c>
    </row>
    <row r="212" spans="1:6" ht="12.75">
      <c r="A212" s="4">
        <v>552</v>
      </c>
      <c r="B212" s="67" t="s">
        <v>672</v>
      </c>
      <c r="C212" s="7" t="s">
        <v>296</v>
      </c>
      <c r="D212" s="141">
        <v>7450</v>
      </c>
      <c r="E212" s="6" t="s">
        <v>111</v>
      </c>
      <c r="F212" s="8">
        <v>0.1</v>
      </c>
    </row>
    <row r="213" spans="1:6" ht="12.75">
      <c r="A213" s="163" t="s">
        <v>119</v>
      </c>
      <c r="B213" s="163"/>
      <c r="C213" s="163"/>
      <c r="D213" s="163"/>
      <c r="E213" s="163"/>
      <c r="F213" s="163"/>
    </row>
    <row r="214" spans="1:6" ht="12.75">
      <c r="A214" s="4">
        <v>560</v>
      </c>
      <c r="B214" s="5" t="s">
        <v>263</v>
      </c>
      <c r="C214" s="7" t="s">
        <v>190</v>
      </c>
      <c r="D214" s="141">
        <v>2300</v>
      </c>
      <c r="E214" s="6" t="s">
        <v>118</v>
      </c>
      <c r="F214" s="8">
        <v>0.1</v>
      </c>
    </row>
    <row r="215" spans="1:6" ht="12.75">
      <c r="A215" s="4">
        <v>561</v>
      </c>
      <c r="B215" s="5" t="s">
        <v>262</v>
      </c>
      <c r="C215" s="7" t="s">
        <v>120</v>
      </c>
      <c r="D215" s="141">
        <v>2700</v>
      </c>
      <c r="E215" s="6" t="s">
        <v>118</v>
      </c>
      <c r="F215" s="8">
        <v>0.1</v>
      </c>
    </row>
    <row r="216" spans="1:6" ht="12.75">
      <c r="A216" s="4">
        <v>562</v>
      </c>
      <c r="B216" s="5" t="s">
        <v>265</v>
      </c>
      <c r="C216" s="7" t="s">
        <v>190</v>
      </c>
      <c r="D216" s="141">
        <v>3400</v>
      </c>
      <c r="E216" s="6" t="s">
        <v>118</v>
      </c>
      <c r="F216" s="8">
        <v>0.1</v>
      </c>
    </row>
    <row r="217" spans="1:6" ht="12.75">
      <c r="A217" s="4">
        <v>563</v>
      </c>
      <c r="B217" s="5" t="s">
        <v>264</v>
      </c>
      <c r="C217" s="7" t="s">
        <v>190</v>
      </c>
      <c r="D217" s="141">
        <v>7900</v>
      </c>
      <c r="E217" s="6" t="s">
        <v>118</v>
      </c>
      <c r="F217" s="8">
        <v>0.1</v>
      </c>
    </row>
    <row r="218" spans="1:6" ht="12.75">
      <c r="A218" s="4">
        <v>573</v>
      </c>
      <c r="B218" s="67" t="s">
        <v>659</v>
      </c>
      <c r="C218" s="7" t="s">
        <v>120</v>
      </c>
      <c r="D218" s="141">
        <v>4550</v>
      </c>
      <c r="E218" s="6" t="s">
        <v>118</v>
      </c>
      <c r="F218" s="8">
        <v>0.15</v>
      </c>
    </row>
    <row r="219" spans="1:6" ht="12.75">
      <c r="A219" s="4">
        <v>574</v>
      </c>
      <c r="B219" s="67" t="s">
        <v>660</v>
      </c>
      <c r="C219" s="7" t="s">
        <v>122</v>
      </c>
      <c r="D219" s="141">
        <v>6600</v>
      </c>
      <c r="E219" s="6" t="s">
        <v>118</v>
      </c>
      <c r="F219" s="8">
        <v>0.15</v>
      </c>
    </row>
    <row r="220" spans="1:6" ht="12.75">
      <c r="A220" s="4">
        <v>575</v>
      </c>
      <c r="B220" s="67" t="s">
        <v>661</v>
      </c>
      <c r="C220" s="7" t="s">
        <v>654</v>
      </c>
      <c r="D220" s="141">
        <v>2300</v>
      </c>
      <c r="E220" s="6" t="s">
        <v>118</v>
      </c>
      <c r="F220" s="8">
        <v>0.15</v>
      </c>
    </row>
    <row r="221" spans="1:6" ht="12.75">
      <c r="A221" s="4">
        <v>582</v>
      </c>
      <c r="B221" s="5" t="s">
        <v>691</v>
      </c>
      <c r="C221" s="7" t="s">
        <v>190</v>
      </c>
      <c r="D221" s="141">
        <v>11650</v>
      </c>
      <c r="E221" s="6" t="s">
        <v>118</v>
      </c>
      <c r="F221" s="8">
        <v>0.15</v>
      </c>
    </row>
    <row r="222" spans="1:6" ht="12.75">
      <c r="A222" s="4">
        <v>584</v>
      </c>
      <c r="B222" s="67" t="s">
        <v>662</v>
      </c>
      <c r="C222" s="103" t="s">
        <v>120</v>
      </c>
      <c r="D222" s="141">
        <v>10850</v>
      </c>
      <c r="E222" s="6" t="s">
        <v>118</v>
      </c>
      <c r="F222" s="8">
        <v>0.15</v>
      </c>
    </row>
    <row r="223" spans="1:6" ht="12.75">
      <c r="A223" s="4">
        <v>585</v>
      </c>
      <c r="B223" s="67" t="s">
        <v>663</v>
      </c>
      <c r="C223" s="7" t="s">
        <v>654</v>
      </c>
      <c r="D223" s="141">
        <v>2650</v>
      </c>
      <c r="E223" s="6" t="s">
        <v>118</v>
      </c>
      <c r="F223" s="8">
        <v>0.15</v>
      </c>
    </row>
    <row r="224" spans="1:6" ht="12.75">
      <c r="A224" s="27"/>
      <c r="B224" s="26"/>
      <c r="C224" s="23"/>
      <c r="D224" s="143"/>
      <c r="E224" s="18"/>
      <c r="F224" s="19"/>
    </row>
    <row r="225" ht="12.75">
      <c r="A225" s="35" t="s">
        <v>123</v>
      </c>
    </row>
    <row r="226" spans="1:6" ht="12.75">
      <c r="A226" s="167" t="s">
        <v>124</v>
      </c>
      <c r="B226" s="167"/>
      <c r="C226" s="167"/>
      <c r="D226" s="167"/>
      <c r="E226" s="167"/>
      <c r="F226" s="167"/>
    </row>
    <row r="227" spans="1:6" ht="12.75">
      <c r="A227" s="4">
        <v>600</v>
      </c>
      <c r="B227" s="5" t="s">
        <v>125</v>
      </c>
      <c r="C227" s="4" t="s">
        <v>283</v>
      </c>
      <c r="D227" s="138">
        <v>3750</v>
      </c>
      <c r="E227" s="6" t="s">
        <v>1026</v>
      </c>
      <c r="F227" s="8">
        <v>0.1</v>
      </c>
    </row>
    <row r="228" spans="1:6" ht="12.75">
      <c r="A228" s="4">
        <v>601</v>
      </c>
      <c r="B228" s="5" t="s">
        <v>126</v>
      </c>
      <c r="C228" s="4" t="s">
        <v>283</v>
      </c>
      <c r="D228" s="138">
        <v>3600</v>
      </c>
      <c r="E228" s="6" t="s">
        <v>166</v>
      </c>
      <c r="F228" s="8">
        <v>0.1</v>
      </c>
    </row>
    <row r="229" spans="1:6" ht="12.75">
      <c r="A229" s="4">
        <v>602</v>
      </c>
      <c r="B229" s="5" t="s">
        <v>127</v>
      </c>
      <c r="C229" s="4" t="s">
        <v>283</v>
      </c>
      <c r="D229" s="138">
        <v>3650</v>
      </c>
      <c r="E229" s="6" t="s">
        <v>167</v>
      </c>
      <c r="F229" s="8">
        <v>0.1</v>
      </c>
    </row>
    <row r="230" spans="1:6" ht="12.75">
      <c r="A230" s="4">
        <v>603</v>
      </c>
      <c r="B230" s="5" t="s">
        <v>128</v>
      </c>
      <c r="C230" s="4" t="s">
        <v>283</v>
      </c>
      <c r="D230" s="138">
        <v>4340</v>
      </c>
      <c r="E230" s="6" t="s">
        <v>167</v>
      </c>
      <c r="F230" s="8">
        <v>0.1</v>
      </c>
    </row>
    <row r="231" spans="1:6" ht="12.75">
      <c r="A231" s="4">
        <v>604</v>
      </c>
      <c r="B231" s="5" t="s">
        <v>655</v>
      </c>
      <c r="C231" s="4" t="s">
        <v>283</v>
      </c>
      <c r="D231" s="138">
        <v>5350</v>
      </c>
      <c r="E231" s="6" t="s">
        <v>168</v>
      </c>
      <c r="F231" s="8">
        <v>0.1</v>
      </c>
    </row>
    <row r="232" spans="1:6" ht="12.75">
      <c r="A232" s="4">
        <v>605</v>
      </c>
      <c r="B232" s="5" t="s">
        <v>129</v>
      </c>
      <c r="C232" s="4" t="s">
        <v>283</v>
      </c>
      <c r="D232" s="138">
        <v>5860</v>
      </c>
      <c r="E232" s="6" t="s">
        <v>168</v>
      </c>
      <c r="F232" s="8">
        <v>0.1</v>
      </c>
    </row>
    <row r="233" spans="1:6" ht="12.75">
      <c r="A233" s="4">
        <v>611</v>
      </c>
      <c r="B233" s="5" t="s">
        <v>742</v>
      </c>
      <c r="C233" s="4" t="s">
        <v>283</v>
      </c>
      <c r="D233" s="138">
        <v>4010</v>
      </c>
      <c r="E233" s="6" t="s">
        <v>167</v>
      </c>
      <c r="F233" s="8">
        <v>0.1</v>
      </c>
    </row>
    <row r="234" spans="1:6" ht="12.75">
      <c r="A234" s="4">
        <v>612</v>
      </c>
      <c r="B234" s="67" t="s">
        <v>781</v>
      </c>
      <c r="C234" s="4" t="s">
        <v>283</v>
      </c>
      <c r="D234" s="138">
        <v>4770</v>
      </c>
      <c r="E234" s="6" t="s">
        <v>167</v>
      </c>
      <c r="F234" s="8">
        <v>0.1</v>
      </c>
    </row>
    <row r="235" spans="1:6" ht="12.75">
      <c r="A235" s="4">
        <v>613</v>
      </c>
      <c r="B235" s="67" t="s">
        <v>782</v>
      </c>
      <c r="C235" s="4" t="s">
        <v>283</v>
      </c>
      <c r="D235" s="138">
        <v>5350</v>
      </c>
      <c r="E235" s="6" t="s">
        <v>168</v>
      </c>
      <c r="F235" s="8">
        <v>0.1</v>
      </c>
    </row>
    <row r="236" spans="1:6" ht="12.75">
      <c r="A236" s="4">
        <v>620</v>
      </c>
      <c r="B236" s="5" t="s">
        <v>290</v>
      </c>
      <c r="C236" s="4" t="s">
        <v>48</v>
      </c>
      <c r="D236" s="138">
        <v>8450</v>
      </c>
      <c r="E236" s="6" t="s">
        <v>172</v>
      </c>
      <c r="F236" s="8">
        <v>0.1</v>
      </c>
    </row>
    <row r="237" spans="1:6" ht="12.75">
      <c r="A237" s="4">
        <v>621</v>
      </c>
      <c r="B237" s="5" t="s">
        <v>291</v>
      </c>
      <c r="C237" s="4" t="s">
        <v>48</v>
      </c>
      <c r="D237" s="138">
        <v>9980</v>
      </c>
      <c r="E237" s="6" t="s">
        <v>172</v>
      </c>
      <c r="F237" s="8">
        <v>0.1</v>
      </c>
    </row>
    <row r="238" spans="1:6" ht="12.75">
      <c r="A238" s="4">
        <v>622</v>
      </c>
      <c r="B238" s="5" t="s">
        <v>637</v>
      </c>
      <c r="C238" s="4" t="s">
        <v>283</v>
      </c>
      <c r="D238" s="138">
        <v>5860</v>
      </c>
      <c r="E238" s="6" t="s">
        <v>168</v>
      </c>
      <c r="F238" s="8">
        <v>0.1</v>
      </c>
    </row>
    <row r="239" spans="1:6" ht="12.75">
      <c r="A239" s="4">
        <v>623</v>
      </c>
      <c r="B239" s="5" t="s">
        <v>638</v>
      </c>
      <c r="C239" s="4" t="s">
        <v>48</v>
      </c>
      <c r="D239" s="138">
        <v>5020</v>
      </c>
      <c r="E239" s="6" t="s">
        <v>605</v>
      </c>
      <c r="F239" s="8">
        <v>0.1</v>
      </c>
    </row>
    <row r="240" spans="1:6" ht="12.75">
      <c r="A240" s="4">
        <v>624</v>
      </c>
      <c r="B240" s="67" t="s">
        <v>757</v>
      </c>
      <c r="C240" s="68" t="s">
        <v>296</v>
      </c>
      <c r="D240" s="138">
        <v>210</v>
      </c>
      <c r="E240" s="65" t="s">
        <v>605</v>
      </c>
      <c r="F240" s="8">
        <v>0.15</v>
      </c>
    </row>
    <row r="241" spans="1:6" ht="12.75">
      <c r="A241" s="4">
        <v>625</v>
      </c>
      <c r="B241" s="67" t="s">
        <v>769</v>
      </c>
      <c r="C241" s="68" t="s">
        <v>296</v>
      </c>
      <c r="D241" s="138">
        <v>250</v>
      </c>
      <c r="E241" s="65" t="s">
        <v>605</v>
      </c>
      <c r="F241" s="8">
        <v>0.15</v>
      </c>
    </row>
    <row r="242" spans="1:6" ht="12.75">
      <c r="A242" s="4">
        <v>645</v>
      </c>
      <c r="B242" s="5" t="s">
        <v>131</v>
      </c>
      <c r="C242" s="4" t="s">
        <v>113</v>
      </c>
      <c r="D242" s="138">
        <v>2000</v>
      </c>
      <c r="E242" s="6" t="s">
        <v>169</v>
      </c>
      <c r="F242" s="8">
        <v>0.2</v>
      </c>
    </row>
    <row r="243" spans="1:6" ht="12.75">
      <c r="A243" s="4">
        <v>646</v>
      </c>
      <c r="B243" s="67" t="s">
        <v>783</v>
      </c>
      <c r="C243" s="68" t="s">
        <v>296</v>
      </c>
      <c r="D243" s="138">
        <v>120</v>
      </c>
      <c r="E243" s="65" t="s">
        <v>784</v>
      </c>
      <c r="F243" s="8">
        <v>0.2</v>
      </c>
    </row>
    <row r="244" spans="1:6" ht="12.75">
      <c r="A244" s="4">
        <v>648</v>
      </c>
      <c r="B244" s="5" t="s">
        <v>471</v>
      </c>
      <c r="C244" s="4" t="s">
        <v>296</v>
      </c>
      <c r="D244" s="138">
        <v>190</v>
      </c>
      <c r="E244" s="6" t="s">
        <v>1016</v>
      </c>
      <c r="F244" s="8">
        <v>0.2</v>
      </c>
    </row>
    <row r="245" spans="1:6" ht="12.75">
      <c r="A245" s="4">
        <v>649</v>
      </c>
      <c r="B245" s="5" t="s">
        <v>474</v>
      </c>
      <c r="C245" s="4" t="s">
        <v>296</v>
      </c>
      <c r="D245" s="138">
        <v>230</v>
      </c>
      <c r="E245" s="6" t="s">
        <v>472</v>
      </c>
      <c r="F245" s="8">
        <v>0.2</v>
      </c>
    </row>
    <row r="246" spans="1:6" ht="12.75">
      <c r="A246" s="4">
        <v>650</v>
      </c>
      <c r="B246" s="5" t="s">
        <v>475</v>
      </c>
      <c r="C246" s="4" t="s">
        <v>296</v>
      </c>
      <c r="D246" s="138">
        <v>210</v>
      </c>
      <c r="E246" s="6" t="s">
        <v>702</v>
      </c>
      <c r="F246" s="8">
        <v>0.2</v>
      </c>
    </row>
    <row r="247" spans="1:6" ht="12.75">
      <c r="A247" s="4">
        <v>651</v>
      </c>
      <c r="B247" s="5" t="s">
        <v>476</v>
      </c>
      <c r="C247" s="4" t="s">
        <v>296</v>
      </c>
      <c r="D247" s="138">
        <v>230</v>
      </c>
      <c r="E247" s="6" t="s">
        <v>1016</v>
      </c>
      <c r="F247" s="8">
        <v>0.2</v>
      </c>
    </row>
    <row r="248" spans="1:6" ht="12.75">
      <c r="A248" s="4">
        <v>652</v>
      </c>
      <c r="B248" s="5" t="s">
        <v>477</v>
      </c>
      <c r="C248" s="4" t="s">
        <v>296</v>
      </c>
      <c r="D248" s="138">
        <v>260</v>
      </c>
      <c r="E248" s="6" t="s">
        <v>703</v>
      </c>
      <c r="F248" s="8">
        <v>0.2</v>
      </c>
    </row>
    <row r="249" spans="1:6" ht="12.75">
      <c r="A249" s="4">
        <v>653</v>
      </c>
      <c r="B249" s="5" t="s">
        <v>478</v>
      </c>
      <c r="C249" s="4" t="s">
        <v>296</v>
      </c>
      <c r="D249" s="138">
        <v>750</v>
      </c>
      <c r="E249" s="6" t="s">
        <v>704</v>
      </c>
      <c r="F249" s="8">
        <v>0.2</v>
      </c>
    </row>
    <row r="250" spans="1:6" ht="12.75">
      <c r="A250" s="4">
        <v>654</v>
      </c>
      <c r="B250" s="5" t="s">
        <v>479</v>
      </c>
      <c r="C250" s="4" t="s">
        <v>296</v>
      </c>
      <c r="D250" s="138">
        <v>1700</v>
      </c>
      <c r="E250" s="6" t="s">
        <v>485</v>
      </c>
      <c r="F250" s="8">
        <v>0.2</v>
      </c>
    </row>
    <row r="251" spans="1:6" ht="12.75">
      <c r="A251" s="4">
        <v>655</v>
      </c>
      <c r="B251" s="5" t="s">
        <v>595</v>
      </c>
      <c r="C251" s="4" t="s">
        <v>296</v>
      </c>
      <c r="D251" s="138">
        <v>330</v>
      </c>
      <c r="E251" s="6" t="s">
        <v>596</v>
      </c>
      <c r="F251" s="8">
        <v>0.2</v>
      </c>
    </row>
    <row r="252" spans="1:6" ht="12.75">
      <c r="A252" s="4">
        <v>656</v>
      </c>
      <c r="B252" s="5" t="s">
        <v>915</v>
      </c>
      <c r="C252" s="4" t="s">
        <v>296</v>
      </c>
      <c r="D252" s="138">
        <v>170</v>
      </c>
      <c r="E252" s="6" t="s">
        <v>916</v>
      </c>
      <c r="F252" s="8">
        <v>0.2</v>
      </c>
    </row>
    <row r="253" spans="1:6" ht="12.75">
      <c r="A253" s="4">
        <v>657</v>
      </c>
      <c r="B253" s="67" t="s">
        <v>1002</v>
      </c>
      <c r="C253" s="68" t="s">
        <v>296</v>
      </c>
      <c r="D253" s="138">
        <v>310</v>
      </c>
      <c r="E253" s="6" t="s">
        <v>702</v>
      </c>
      <c r="F253" s="8">
        <v>0.2</v>
      </c>
    </row>
    <row r="254" spans="1:6" ht="12.75">
      <c r="A254" s="163" t="s">
        <v>132</v>
      </c>
      <c r="B254" s="163"/>
      <c r="C254" s="163"/>
      <c r="D254" s="163"/>
      <c r="E254" s="163"/>
      <c r="F254" s="163"/>
    </row>
    <row r="255" spans="1:6" ht="12.75">
      <c r="A255" s="4">
        <v>666</v>
      </c>
      <c r="B255" s="5" t="s">
        <v>707</v>
      </c>
      <c r="C255" s="4" t="s">
        <v>296</v>
      </c>
      <c r="D255" s="138">
        <v>310</v>
      </c>
      <c r="E255" s="6" t="s">
        <v>708</v>
      </c>
      <c r="F255" s="8">
        <v>0.2</v>
      </c>
    </row>
    <row r="256" spans="1:6" ht="12.75">
      <c r="A256" s="4">
        <v>667</v>
      </c>
      <c r="B256" s="5" t="s">
        <v>480</v>
      </c>
      <c r="C256" s="4" t="s">
        <v>296</v>
      </c>
      <c r="D256" s="138">
        <v>300</v>
      </c>
      <c r="E256" s="6" t="s">
        <v>562</v>
      </c>
      <c r="F256" s="8">
        <v>0.2</v>
      </c>
    </row>
    <row r="257" spans="1:6" ht="12.75">
      <c r="A257" s="4">
        <v>668</v>
      </c>
      <c r="B257" s="5" t="s">
        <v>481</v>
      </c>
      <c r="C257" s="4" t="s">
        <v>296</v>
      </c>
      <c r="D257" s="138">
        <v>280</v>
      </c>
      <c r="E257" s="6" t="s">
        <v>705</v>
      </c>
      <c r="F257" s="8">
        <v>0.2</v>
      </c>
    </row>
    <row r="258" spans="1:6" ht="12.75">
      <c r="A258" s="4">
        <v>676</v>
      </c>
      <c r="B258" s="5" t="s">
        <v>133</v>
      </c>
      <c r="C258" s="4" t="s">
        <v>296</v>
      </c>
      <c r="D258" s="138">
        <v>410</v>
      </c>
      <c r="E258" s="6" t="s">
        <v>169</v>
      </c>
      <c r="F258" s="8">
        <v>0.2</v>
      </c>
    </row>
    <row r="259" spans="1:6" ht="12.75">
      <c r="A259" s="163" t="s">
        <v>134</v>
      </c>
      <c r="B259" s="163"/>
      <c r="C259" s="163"/>
      <c r="D259" s="163"/>
      <c r="E259" s="163"/>
      <c r="F259" s="163"/>
    </row>
    <row r="260" spans="1:6" ht="12.75">
      <c r="A260" s="4">
        <v>680</v>
      </c>
      <c r="B260" s="5" t="s">
        <v>135</v>
      </c>
      <c r="C260" s="4" t="s">
        <v>283</v>
      </c>
      <c r="D260" s="138">
        <v>6980</v>
      </c>
      <c r="E260" s="6" t="s">
        <v>601</v>
      </c>
      <c r="F260" s="8">
        <v>0.1</v>
      </c>
    </row>
    <row r="261" spans="1:6" ht="12.75">
      <c r="A261" s="4">
        <v>681</v>
      </c>
      <c r="B261" s="5" t="s">
        <v>136</v>
      </c>
      <c r="C261" s="4" t="s">
        <v>48</v>
      </c>
      <c r="D261" s="138">
        <v>3390</v>
      </c>
      <c r="E261" s="6" t="s">
        <v>174</v>
      </c>
      <c r="F261" s="8">
        <v>0.1</v>
      </c>
    </row>
    <row r="262" spans="1:6" ht="12.75">
      <c r="A262" s="4">
        <v>683</v>
      </c>
      <c r="B262" s="5" t="s">
        <v>137</v>
      </c>
      <c r="C262" s="4" t="s">
        <v>48</v>
      </c>
      <c r="D262" s="138">
        <v>5200</v>
      </c>
      <c r="E262" s="6" t="s">
        <v>174</v>
      </c>
      <c r="F262" s="8">
        <v>0.1</v>
      </c>
    </row>
    <row r="263" spans="1:6" ht="12.75">
      <c r="A263" s="4">
        <v>685</v>
      </c>
      <c r="B263" s="5" t="s">
        <v>138</v>
      </c>
      <c r="C263" s="4" t="s">
        <v>296</v>
      </c>
      <c r="D263" s="138">
        <v>260</v>
      </c>
      <c r="E263" s="6" t="s">
        <v>171</v>
      </c>
      <c r="F263" s="8">
        <v>0.15</v>
      </c>
    </row>
    <row r="264" spans="1:6" ht="12.75">
      <c r="A264" s="4">
        <v>686</v>
      </c>
      <c r="B264" s="5" t="s">
        <v>139</v>
      </c>
      <c r="C264" s="4" t="s">
        <v>283</v>
      </c>
      <c r="D264" s="138">
        <v>5470</v>
      </c>
      <c r="E264" s="6" t="s">
        <v>601</v>
      </c>
      <c r="F264" s="8">
        <v>0.2</v>
      </c>
    </row>
    <row r="265" spans="1:6" ht="12.75">
      <c r="A265" s="4">
        <v>689</v>
      </c>
      <c r="B265" s="67" t="s">
        <v>758</v>
      </c>
      <c r="C265" s="68" t="s">
        <v>283</v>
      </c>
      <c r="D265" s="138">
        <v>5120</v>
      </c>
      <c r="E265" s="65" t="s">
        <v>759</v>
      </c>
      <c r="F265" s="8">
        <v>0.1</v>
      </c>
    </row>
    <row r="266" spans="1:6" ht="12.75">
      <c r="A266" s="4">
        <v>690</v>
      </c>
      <c r="B266" s="5" t="s">
        <v>140</v>
      </c>
      <c r="C266" s="4" t="s">
        <v>296</v>
      </c>
      <c r="D266" s="138">
        <v>90</v>
      </c>
      <c r="E266" s="6" t="s">
        <v>171</v>
      </c>
      <c r="F266" s="8">
        <v>0.2</v>
      </c>
    </row>
    <row r="267" spans="1:6" ht="12.75">
      <c r="A267" s="4">
        <v>692</v>
      </c>
      <c r="B267" s="5" t="s">
        <v>141</v>
      </c>
      <c r="C267" s="4" t="s">
        <v>283</v>
      </c>
      <c r="D267" s="138">
        <v>4320</v>
      </c>
      <c r="E267" s="6" t="s">
        <v>174</v>
      </c>
      <c r="F267" s="8">
        <v>0.1</v>
      </c>
    </row>
    <row r="268" spans="1:6" ht="12.75">
      <c r="A268" s="4">
        <v>693</v>
      </c>
      <c r="B268" s="5" t="s">
        <v>142</v>
      </c>
      <c r="C268" s="4" t="s">
        <v>283</v>
      </c>
      <c r="D268" s="138" t="s">
        <v>392</v>
      </c>
      <c r="E268" s="6" t="s">
        <v>170</v>
      </c>
      <c r="F268" s="8">
        <v>0.2</v>
      </c>
    </row>
    <row r="269" spans="1:6" ht="12.75">
      <c r="A269" s="4">
        <v>694</v>
      </c>
      <c r="B269" s="67" t="s">
        <v>760</v>
      </c>
      <c r="C269" s="68" t="s">
        <v>283</v>
      </c>
      <c r="D269" s="138">
        <v>3700</v>
      </c>
      <c r="E269" s="65" t="s">
        <v>759</v>
      </c>
      <c r="F269" s="8">
        <v>0.1</v>
      </c>
    </row>
    <row r="270" spans="1:6" ht="12.75">
      <c r="A270" s="4">
        <v>695</v>
      </c>
      <c r="B270" s="5" t="s">
        <v>949</v>
      </c>
      <c r="C270" s="68" t="s">
        <v>48</v>
      </c>
      <c r="D270" s="138">
        <v>7300</v>
      </c>
      <c r="E270" s="65" t="s">
        <v>952</v>
      </c>
      <c r="F270" s="8">
        <v>0.1</v>
      </c>
    </row>
    <row r="271" spans="1:6" ht="12.75">
      <c r="A271" s="4">
        <v>696</v>
      </c>
      <c r="B271" s="5" t="s">
        <v>950</v>
      </c>
      <c r="C271" s="68" t="s">
        <v>48</v>
      </c>
      <c r="D271" s="138">
        <v>7300</v>
      </c>
      <c r="E271" s="65" t="s">
        <v>952</v>
      </c>
      <c r="F271" s="8">
        <v>0.1</v>
      </c>
    </row>
    <row r="272" spans="1:6" ht="12.75">
      <c r="A272" s="4">
        <v>697</v>
      </c>
      <c r="B272" s="5" t="s">
        <v>951</v>
      </c>
      <c r="C272" s="68" t="s">
        <v>48</v>
      </c>
      <c r="D272" s="138">
        <v>8700</v>
      </c>
      <c r="E272" s="65" t="s">
        <v>952</v>
      </c>
      <c r="F272" s="8">
        <v>0.1</v>
      </c>
    </row>
    <row r="273" spans="1:6" ht="12.75">
      <c r="A273" s="4">
        <v>698</v>
      </c>
      <c r="B273" s="67" t="s">
        <v>761</v>
      </c>
      <c r="C273" s="68" t="s">
        <v>296</v>
      </c>
      <c r="D273" s="138">
        <v>110</v>
      </c>
      <c r="E273" s="65" t="s">
        <v>605</v>
      </c>
      <c r="F273" s="8">
        <v>0.2</v>
      </c>
    </row>
    <row r="274" spans="1:6" ht="12.75">
      <c r="A274" s="4">
        <v>699</v>
      </c>
      <c r="B274" s="67" t="s">
        <v>762</v>
      </c>
      <c r="C274" s="68" t="s">
        <v>296</v>
      </c>
      <c r="D274" s="138">
        <v>90</v>
      </c>
      <c r="E274" s="65" t="s">
        <v>605</v>
      </c>
      <c r="F274" s="8">
        <v>0.2</v>
      </c>
    </row>
    <row r="275" spans="1:6" ht="12.75">
      <c r="A275" s="4">
        <v>700</v>
      </c>
      <c r="B275" s="5" t="s">
        <v>341</v>
      </c>
      <c r="C275" s="4" t="s">
        <v>48</v>
      </c>
      <c r="D275" s="138">
        <v>5140</v>
      </c>
      <c r="E275" s="6" t="s">
        <v>172</v>
      </c>
      <c r="F275" s="8">
        <v>0.1</v>
      </c>
    </row>
    <row r="276" spans="1:6" ht="12.75">
      <c r="A276" s="4">
        <v>701</v>
      </c>
      <c r="B276" s="5" t="s">
        <v>293</v>
      </c>
      <c r="C276" s="4" t="s">
        <v>48</v>
      </c>
      <c r="D276" s="138">
        <v>5460</v>
      </c>
      <c r="E276" s="6" t="s">
        <v>172</v>
      </c>
      <c r="F276" s="8">
        <v>0.1</v>
      </c>
    </row>
    <row r="277" spans="1:6" ht="12.75">
      <c r="A277" s="4">
        <v>702</v>
      </c>
      <c r="B277" s="5" t="s">
        <v>294</v>
      </c>
      <c r="C277" s="4" t="s">
        <v>48</v>
      </c>
      <c r="D277" s="138">
        <v>6950</v>
      </c>
      <c r="E277" s="6" t="s">
        <v>172</v>
      </c>
      <c r="F277" s="8">
        <v>0.1</v>
      </c>
    </row>
    <row r="278" spans="1:6" ht="12.75">
      <c r="A278" s="4">
        <v>707</v>
      </c>
      <c r="B278" s="67" t="s">
        <v>763</v>
      </c>
      <c r="C278" s="68" t="s">
        <v>787</v>
      </c>
      <c r="D278" s="138">
        <v>2500</v>
      </c>
      <c r="E278" s="65" t="s">
        <v>562</v>
      </c>
      <c r="F278" s="8">
        <v>0.1</v>
      </c>
    </row>
    <row r="279" spans="1:6" ht="12.75">
      <c r="A279" s="4">
        <v>708</v>
      </c>
      <c r="B279" s="5" t="s">
        <v>295</v>
      </c>
      <c r="C279" s="4" t="s">
        <v>48</v>
      </c>
      <c r="D279" s="138">
        <v>2270</v>
      </c>
      <c r="E279" s="6" t="s">
        <v>173</v>
      </c>
      <c r="F279" s="8">
        <v>0.1</v>
      </c>
    </row>
    <row r="280" spans="1:6" ht="12.75" customHeight="1">
      <c r="A280" s="163" t="s">
        <v>953</v>
      </c>
      <c r="B280" s="163"/>
      <c r="C280" s="163"/>
      <c r="D280" s="163"/>
      <c r="E280" s="163"/>
      <c r="F280" s="163"/>
    </row>
    <row r="281" spans="1:6" ht="12.75">
      <c r="A281" s="4">
        <v>730</v>
      </c>
      <c r="B281" s="5" t="s">
        <v>774</v>
      </c>
      <c r="C281" s="4" t="s">
        <v>120</v>
      </c>
      <c r="D281" s="138">
        <v>3050</v>
      </c>
      <c r="E281" s="6" t="s">
        <v>174</v>
      </c>
      <c r="F281" s="8">
        <v>0.1</v>
      </c>
    </row>
    <row r="282" spans="1:6" ht="12.75">
      <c r="A282" s="4">
        <v>732</v>
      </c>
      <c r="B282" s="5" t="s">
        <v>775</v>
      </c>
      <c r="C282" s="4" t="s">
        <v>787</v>
      </c>
      <c r="D282" s="138">
        <v>5550</v>
      </c>
      <c r="E282" s="6" t="s">
        <v>709</v>
      </c>
      <c r="F282" s="8">
        <v>0.1</v>
      </c>
    </row>
    <row r="283" spans="1:6" ht="12.75">
      <c r="A283" s="4">
        <v>740</v>
      </c>
      <c r="B283" s="5" t="s">
        <v>776</v>
      </c>
      <c r="C283" s="4" t="s">
        <v>120</v>
      </c>
      <c r="D283" s="138">
        <v>2700</v>
      </c>
      <c r="E283" s="6" t="s">
        <v>174</v>
      </c>
      <c r="F283" s="8">
        <v>0.1</v>
      </c>
    </row>
    <row r="284" spans="1:6" ht="12.75">
      <c r="A284" s="4">
        <v>741</v>
      </c>
      <c r="B284" s="5" t="s">
        <v>777</v>
      </c>
      <c r="C284" s="4" t="s">
        <v>120</v>
      </c>
      <c r="D284" s="138">
        <v>5500</v>
      </c>
      <c r="E284" s="6" t="s">
        <v>174</v>
      </c>
      <c r="F284" s="8">
        <v>0.1</v>
      </c>
    </row>
    <row r="285" spans="1:6" ht="12.75">
      <c r="A285" s="4">
        <v>742</v>
      </c>
      <c r="B285" s="5" t="s">
        <v>482</v>
      </c>
      <c r="C285" s="4" t="s">
        <v>111</v>
      </c>
      <c r="D285" s="138">
        <v>2700</v>
      </c>
      <c r="E285" s="6" t="s">
        <v>706</v>
      </c>
      <c r="F285" s="8">
        <v>0.2</v>
      </c>
    </row>
    <row r="286" spans="1:6" ht="12.75">
      <c r="A286" s="4">
        <v>743</v>
      </c>
      <c r="B286" s="5" t="s">
        <v>483</v>
      </c>
      <c r="C286" s="4" t="s">
        <v>111</v>
      </c>
      <c r="D286" s="138">
        <v>3300</v>
      </c>
      <c r="E286" s="6" t="s">
        <v>706</v>
      </c>
      <c r="F286" s="8">
        <v>0.2</v>
      </c>
    </row>
    <row r="287" spans="1:6" ht="12.75">
      <c r="A287" s="4">
        <v>744</v>
      </c>
      <c r="B287" s="5" t="s">
        <v>597</v>
      </c>
      <c r="C287" s="4" t="s">
        <v>111</v>
      </c>
      <c r="D287" s="138">
        <v>2700</v>
      </c>
      <c r="E287" s="6" t="s">
        <v>484</v>
      </c>
      <c r="F287" s="8">
        <v>0.2</v>
      </c>
    </row>
    <row r="288" spans="1:6" ht="12.75">
      <c r="A288" s="4">
        <v>751</v>
      </c>
      <c r="B288" s="5" t="s">
        <v>957</v>
      </c>
      <c r="C288" s="4" t="s">
        <v>113</v>
      </c>
      <c r="D288" s="138">
        <v>4270</v>
      </c>
      <c r="E288" s="6" t="s">
        <v>562</v>
      </c>
      <c r="F288" s="8">
        <v>0.2</v>
      </c>
    </row>
    <row r="289" spans="1:6" ht="12.75">
      <c r="A289" s="4">
        <v>752</v>
      </c>
      <c r="B289" s="5" t="s">
        <v>958</v>
      </c>
      <c r="C289" s="4" t="s">
        <v>113</v>
      </c>
      <c r="D289" s="138">
        <v>6430</v>
      </c>
      <c r="E289" s="6" t="s">
        <v>562</v>
      </c>
      <c r="F289" s="8">
        <v>0.2</v>
      </c>
    </row>
    <row r="290" spans="1:6" ht="12.75">
      <c r="A290" s="4">
        <v>753</v>
      </c>
      <c r="B290" s="5" t="s">
        <v>146</v>
      </c>
      <c r="C290" s="4" t="s">
        <v>296</v>
      </c>
      <c r="D290" s="138">
        <v>900</v>
      </c>
      <c r="E290" s="6" t="s">
        <v>562</v>
      </c>
      <c r="F290" s="8">
        <v>0.2</v>
      </c>
    </row>
    <row r="291" spans="1:6" ht="12.75">
      <c r="A291" s="4">
        <v>754</v>
      </c>
      <c r="B291" s="5" t="s">
        <v>626</v>
      </c>
      <c r="C291" s="4" t="s">
        <v>111</v>
      </c>
      <c r="D291" s="138">
        <v>7970</v>
      </c>
      <c r="E291" s="6" t="s">
        <v>562</v>
      </c>
      <c r="F291" s="8">
        <v>0.2</v>
      </c>
    </row>
    <row r="292" spans="1:6" ht="12.75">
      <c r="A292" s="4">
        <v>755</v>
      </c>
      <c r="B292" s="5" t="s">
        <v>627</v>
      </c>
      <c r="C292" s="4" t="s">
        <v>111</v>
      </c>
      <c r="D292" s="138">
        <v>4270</v>
      </c>
      <c r="E292" s="6" t="s">
        <v>562</v>
      </c>
      <c r="F292" s="8">
        <v>0.2</v>
      </c>
    </row>
    <row r="293" spans="1:6" ht="12.75">
      <c r="A293" s="4">
        <v>756</v>
      </c>
      <c r="B293" s="5" t="s">
        <v>628</v>
      </c>
      <c r="C293" s="4" t="s">
        <v>111</v>
      </c>
      <c r="D293" s="138">
        <v>6430</v>
      </c>
      <c r="E293" s="6" t="s">
        <v>562</v>
      </c>
      <c r="F293" s="8">
        <v>0.2</v>
      </c>
    </row>
    <row r="294" spans="1:6" ht="12.75">
      <c r="A294" s="4">
        <v>757</v>
      </c>
      <c r="B294" s="5" t="s">
        <v>629</v>
      </c>
      <c r="C294" s="68" t="s">
        <v>296</v>
      </c>
      <c r="D294" s="138">
        <v>900</v>
      </c>
      <c r="E294" s="6" t="s">
        <v>562</v>
      </c>
      <c r="F294" s="8">
        <v>0.2</v>
      </c>
    </row>
    <row r="295" spans="1:6" ht="12.75">
      <c r="A295" s="4">
        <v>760</v>
      </c>
      <c r="B295" s="5" t="s">
        <v>145</v>
      </c>
      <c r="C295" s="4" t="s">
        <v>113</v>
      </c>
      <c r="D295" s="138">
        <v>5530</v>
      </c>
      <c r="E295" s="6" t="s">
        <v>562</v>
      </c>
      <c r="F295" s="8">
        <v>0.2</v>
      </c>
    </row>
    <row r="296" spans="1:6" ht="12.75">
      <c r="A296" s="4">
        <v>761</v>
      </c>
      <c r="B296" s="5" t="s">
        <v>147</v>
      </c>
      <c r="C296" s="4" t="s">
        <v>48</v>
      </c>
      <c r="D296" s="138">
        <v>6570</v>
      </c>
      <c r="E296" s="6" t="s">
        <v>170</v>
      </c>
      <c r="F296" s="8">
        <v>0.1</v>
      </c>
    </row>
    <row r="297" spans="1:6" ht="12.75">
      <c r="A297" s="4">
        <v>762</v>
      </c>
      <c r="B297" s="67" t="s">
        <v>764</v>
      </c>
      <c r="C297" s="68" t="s">
        <v>787</v>
      </c>
      <c r="D297" s="138">
        <v>4300</v>
      </c>
      <c r="E297" s="65" t="s">
        <v>562</v>
      </c>
      <c r="F297" s="8">
        <v>0.1</v>
      </c>
    </row>
    <row r="298" spans="1:6" ht="12.75">
      <c r="A298" s="168" t="s">
        <v>148</v>
      </c>
      <c r="B298" s="168"/>
      <c r="C298" s="168"/>
      <c r="D298" s="168"/>
      <c r="E298" s="168"/>
      <c r="F298" s="168"/>
    </row>
    <row r="299" spans="1:6" ht="12.75">
      <c r="A299" s="4">
        <v>790</v>
      </c>
      <c r="B299" s="5" t="s">
        <v>355</v>
      </c>
      <c r="C299" s="7" t="s">
        <v>192</v>
      </c>
      <c r="D299" s="141">
        <v>8400</v>
      </c>
      <c r="E299" s="6" t="s">
        <v>563</v>
      </c>
      <c r="F299" s="8">
        <v>0.2</v>
      </c>
    </row>
    <row r="300" spans="1:6" ht="12.75">
      <c r="A300" s="4">
        <v>791</v>
      </c>
      <c r="B300" s="5" t="s">
        <v>149</v>
      </c>
      <c r="C300" s="7" t="s">
        <v>154</v>
      </c>
      <c r="D300" s="141">
        <v>6310</v>
      </c>
      <c r="E300" s="6" t="s">
        <v>564</v>
      </c>
      <c r="F300" s="8">
        <v>0.2</v>
      </c>
    </row>
    <row r="301" spans="1:6" ht="12.75">
      <c r="A301" s="4">
        <v>792</v>
      </c>
      <c r="B301" s="5" t="s">
        <v>151</v>
      </c>
      <c r="C301" s="7" t="s">
        <v>192</v>
      </c>
      <c r="D301" s="141">
        <v>5900</v>
      </c>
      <c r="E301" s="6" t="s">
        <v>563</v>
      </c>
      <c r="F301" s="8">
        <v>0.2</v>
      </c>
    </row>
    <row r="302" spans="1:6" ht="12.75">
      <c r="A302" s="4">
        <v>800</v>
      </c>
      <c r="B302" s="5" t="s">
        <v>152</v>
      </c>
      <c r="C302" s="7" t="s">
        <v>343</v>
      </c>
      <c r="D302" s="141" t="s">
        <v>392</v>
      </c>
      <c r="E302" s="6" t="s">
        <v>189</v>
      </c>
      <c r="F302" s="8">
        <v>0.1</v>
      </c>
    </row>
    <row r="303" spans="1:6" ht="12.75">
      <c r="A303" s="4">
        <v>805</v>
      </c>
      <c r="B303" s="5" t="s">
        <v>153</v>
      </c>
      <c r="C303" s="7" t="s">
        <v>343</v>
      </c>
      <c r="D303" s="141">
        <v>1500</v>
      </c>
      <c r="E303" s="6" t="s">
        <v>565</v>
      </c>
      <c r="F303" s="8">
        <v>0.1</v>
      </c>
    </row>
    <row r="304" spans="1:6" ht="12.75">
      <c r="A304" s="4">
        <v>940</v>
      </c>
      <c r="B304" s="5" t="s">
        <v>160</v>
      </c>
      <c r="C304" s="7" t="s">
        <v>192</v>
      </c>
      <c r="D304" s="141">
        <v>3900</v>
      </c>
      <c r="E304" s="6" t="s">
        <v>83</v>
      </c>
      <c r="F304" s="8">
        <v>0.2</v>
      </c>
    </row>
    <row r="305" spans="1:6" ht="12.75">
      <c r="A305" s="4">
        <v>941</v>
      </c>
      <c r="B305" s="5" t="s">
        <v>156</v>
      </c>
      <c r="C305" s="7" t="s">
        <v>155</v>
      </c>
      <c r="D305" s="141">
        <v>3800</v>
      </c>
      <c r="E305" s="6" t="s">
        <v>192</v>
      </c>
      <c r="F305" s="8">
        <v>0.2</v>
      </c>
    </row>
    <row r="306" spans="1:6" ht="12.75">
      <c r="A306" s="4">
        <v>942</v>
      </c>
      <c r="B306" s="5" t="s">
        <v>161</v>
      </c>
      <c r="C306" s="7" t="s">
        <v>190</v>
      </c>
      <c r="D306" s="141">
        <v>2400</v>
      </c>
      <c r="E306" s="6" t="s">
        <v>192</v>
      </c>
      <c r="F306" s="8">
        <v>0.2</v>
      </c>
    </row>
    <row r="307" spans="1:6" ht="12.75">
      <c r="A307" s="4">
        <v>951</v>
      </c>
      <c r="B307" s="5" t="s">
        <v>92</v>
      </c>
      <c r="C307" s="7" t="s">
        <v>120</v>
      </c>
      <c r="D307" s="141">
        <v>1280</v>
      </c>
      <c r="E307" s="6" t="s">
        <v>192</v>
      </c>
      <c r="F307" s="8">
        <v>0.2</v>
      </c>
    </row>
    <row r="308" spans="1:6" ht="12.75">
      <c r="A308" s="4">
        <v>952</v>
      </c>
      <c r="B308" s="67" t="s">
        <v>765</v>
      </c>
      <c r="C308" s="103" t="s">
        <v>787</v>
      </c>
      <c r="D308" s="141">
        <v>1500</v>
      </c>
      <c r="E308" s="65" t="s">
        <v>192</v>
      </c>
      <c r="F308" s="8">
        <v>0.2</v>
      </c>
    </row>
    <row r="309" spans="1:6" ht="12.75">
      <c r="A309" s="4">
        <v>953</v>
      </c>
      <c r="B309" s="67" t="s">
        <v>307</v>
      </c>
      <c r="C309" s="7" t="s">
        <v>120</v>
      </c>
      <c r="D309" s="141">
        <v>1860</v>
      </c>
      <c r="E309" s="6" t="s">
        <v>192</v>
      </c>
      <c r="F309" s="8">
        <v>0.2</v>
      </c>
    </row>
    <row r="310" spans="1:6" ht="12.75">
      <c r="A310" s="4">
        <v>954</v>
      </c>
      <c r="B310" s="67" t="s">
        <v>308</v>
      </c>
      <c r="C310" s="7" t="s">
        <v>120</v>
      </c>
      <c r="D310" s="141">
        <v>1860</v>
      </c>
      <c r="E310" s="6" t="s">
        <v>192</v>
      </c>
      <c r="F310" s="8">
        <v>0.2</v>
      </c>
    </row>
    <row r="311" spans="1:6" ht="12.75">
      <c r="A311" s="4">
        <v>955</v>
      </c>
      <c r="B311" s="67" t="s">
        <v>766</v>
      </c>
      <c r="C311" s="7" t="s">
        <v>120</v>
      </c>
      <c r="D311" s="141">
        <v>3060</v>
      </c>
      <c r="E311" s="6" t="s">
        <v>192</v>
      </c>
      <c r="F311" s="8">
        <v>0.2</v>
      </c>
    </row>
    <row r="312" spans="1:6" ht="12.75">
      <c r="A312" s="163" t="s">
        <v>162</v>
      </c>
      <c r="B312" s="163"/>
      <c r="C312" s="163"/>
      <c r="D312" s="163"/>
      <c r="E312" s="163"/>
      <c r="F312" s="163"/>
    </row>
    <row r="313" spans="1:6" ht="12.75">
      <c r="A313" s="4">
        <v>820</v>
      </c>
      <c r="B313" s="5" t="s">
        <v>99</v>
      </c>
      <c r="C313" s="7" t="s">
        <v>314</v>
      </c>
      <c r="D313" s="141">
        <v>5600</v>
      </c>
      <c r="E313" s="6" t="s">
        <v>118</v>
      </c>
      <c r="F313" s="8">
        <v>0.1</v>
      </c>
    </row>
    <row r="314" spans="1:6" ht="12.75">
      <c r="A314" s="4">
        <v>821</v>
      </c>
      <c r="B314" s="5" t="s">
        <v>100</v>
      </c>
      <c r="C314" s="7" t="s">
        <v>314</v>
      </c>
      <c r="D314" s="141">
        <v>5800</v>
      </c>
      <c r="E314" s="6" t="s">
        <v>439</v>
      </c>
      <c r="F314" s="8">
        <v>0.1</v>
      </c>
    </row>
    <row r="315" spans="1:6" ht="12.75">
      <c r="A315" s="4">
        <v>822</v>
      </c>
      <c r="B315" s="5" t="s">
        <v>99</v>
      </c>
      <c r="C315" s="7" t="s">
        <v>314</v>
      </c>
      <c r="D315" s="141">
        <v>6000</v>
      </c>
      <c r="E315" s="6" t="s">
        <v>439</v>
      </c>
      <c r="F315" s="8">
        <v>0.1</v>
      </c>
    </row>
    <row r="316" spans="1:6" ht="12.75">
      <c r="A316" s="4">
        <v>825</v>
      </c>
      <c r="B316" s="67" t="s">
        <v>779</v>
      </c>
      <c r="C316" s="7" t="s">
        <v>306</v>
      </c>
      <c r="D316" s="141">
        <v>2100</v>
      </c>
      <c r="E316" s="65" t="s">
        <v>163</v>
      </c>
      <c r="F316" s="8">
        <v>0.1</v>
      </c>
    </row>
    <row r="317" spans="1:6" ht="12.75">
      <c r="A317" s="4">
        <v>827</v>
      </c>
      <c r="B317" s="67" t="s">
        <v>778</v>
      </c>
      <c r="C317" s="7" t="s">
        <v>266</v>
      </c>
      <c r="D317" s="141">
        <v>900</v>
      </c>
      <c r="E317" s="6" t="s">
        <v>603</v>
      </c>
      <c r="F317" s="8">
        <v>0.1</v>
      </c>
    </row>
    <row r="318" spans="1:6" ht="12.75">
      <c r="A318" s="4">
        <v>828</v>
      </c>
      <c r="B318" s="5" t="s">
        <v>716</v>
      </c>
      <c r="C318" s="7" t="s">
        <v>343</v>
      </c>
      <c r="D318" s="141">
        <v>5200</v>
      </c>
      <c r="E318" s="6" t="s">
        <v>604</v>
      </c>
      <c r="F318" s="8">
        <v>0.1</v>
      </c>
    </row>
    <row r="319" spans="1:6" ht="12.75">
      <c r="A319" s="42" t="s">
        <v>0</v>
      </c>
      <c r="B319" s="43"/>
      <c r="C319" s="43"/>
      <c r="D319" s="145"/>
      <c r="E319" s="43"/>
      <c r="F319" s="43"/>
    </row>
    <row r="320" spans="1:6" ht="12.75">
      <c r="A320" s="4">
        <v>830</v>
      </c>
      <c r="B320" s="5" t="s">
        <v>5</v>
      </c>
      <c r="C320" s="4" t="s">
        <v>283</v>
      </c>
      <c r="D320" s="138">
        <v>5570</v>
      </c>
      <c r="E320" s="6" t="s">
        <v>1</v>
      </c>
      <c r="F320" s="8">
        <v>0.1</v>
      </c>
    </row>
    <row r="321" spans="1:6" ht="12.75">
      <c r="A321" s="4">
        <v>831</v>
      </c>
      <c r="B321" s="5" t="s">
        <v>583</v>
      </c>
      <c r="C321" s="4" t="s">
        <v>283</v>
      </c>
      <c r="D321" s="138">
        <v>8400</v>
      </c>
      <c r="E321" s="6" t="s">
        <v>9</v>
      </c>
      <c r="F321" s="8">
        <v>0.1</v>
      </c>
    </row>
    <row r="322" spans="1:6" ht="12.75">
      <c r="A322" s="4">
        <v>832</v>
      </c>
      <c r="B322" s="5" t="s">
        <v>584</v>
      </c>
      <c r="C322" s="4" t="s">
        <v>283</v>
      </c>
      <c r="D322" s="138">
        <v>13380</v>
      </c>
      <c r="E322" s="6" t="s">
        <v>192</v>
      </c>
      <c r="F322" s="8">
        <v>0.1</v>
      </c>
    </row>
    <row r="323" spans="1:6" ht="12.75">
      <c r="A323" s="4">
        <v>833</v>
      </c>
      <c r="B323" s="5" t="s">
        <v>6</v>
      </c>
      <c r="C323" s="4" t="s">
        <v>283</v>
      </c>
      <c r="D323" s="138">
        <v>22780</v>
      </c>
      <c r="E323" s="6" t="s">
        <v>2</v>
      </c>
      <c r="F323" s="8">
        <v>0.1</v>
      </c>
    </row>
    <row r="324" spans="1:6" ht="12.75">
      <c r="A324" s="4">
        <v>834</v>
      </c>
      <c r="B324" s="5" t="s">
        <v>257</v>
      </c>
      <c r="C324" s="4" t="s">
        <v>283</v>
      </c>
      <c r="D324" s="138">
        <v>23910</v>
      </c>
      <c r="E324" s="6" t="s">
        <v>2</v>
      </c>
      <c r="F324" s="8">
        <v>0.1</v>
      </c>
    </row>
    <row r="325" spans="1:6" ht="12.75">
      <c r="A325" s="4">
        <v>835</v>
      </c>
      <c r="B325" s="5" t="s">
        <v>258</v>
      </c>
      <c r="C325" s="4" t="s">
        <v>283</v>
      </c>
      <c r="D325" s="138">
        <v>27300</v>
      </c>
      <c r="E325" s="6" t="s">
        <v>2</v>
      </c>
      <c r="F325" s="8">
        <v>0.1</v>
      </c>
    </row>
    <row r="326" spans="1:6" ht="12.75">
      <c r="A326" s="4">
        <v>840</v>
      </c>
      <c r="B326" s="5" t="s">
        <v>7</v>
      </c>
      <c r="C326" s="4" t="s">
        <v>48</v>
      </c>
      <c r="D326" s="138">
        <v>2690</v>
      </c>
      <c r="E326" s="6" t="s">
        <v>1</v>
      </c>
      <c r="F326" s="8">
        <v>0.1</v>
      </c>
    </row>
    <row r="327" spans="1:6" ht="12.75">
      <c r="A327" s="4">
        <v>841</v>
      </c>
      <c r="B327" s="5" t="s">
        <v>585</v>
      </c>
      <c r="C327" s="4" t="s">
        <v>48</v>
      </c>
      <c r="D327" s="138">
        <v>4420</v>
      </c>
      <c r="E327" s="6" t="s">
        <v>2</v>
      </c>
      <c r="F327" s="8">
        <v>0.1</v>
      </c>
    </row>
    <row r="328" spans="1:6" ht="12.75">
      <c r="A328" s="4">
        <v>842</v>
      </c>
      <c r="B328" s="5" t="s">
        <v>586</v>
      </c>
      <c r="C328" s="4" t="s">
        <v>48</v>
      </c>
      <c r="D328" s="138">
        <v>5880</v>
      </c>
      <c r="E328" s="6" t="s">
        <v>154</v>
      </c>
      <c r="F328" s="8">
        <v>0.1</v>
      </c>
    </row>
    <row r="329" spans="1:6" ht="12.75">
      <c r="A329" s="4">
        <v>843</v>
      </c>
      <c r="B329" s="5" t="s">
        <v>8</v>
      </c>
      <c r="C329" s="4" t="s">
        <v>48</v>
      </c>
      <c r="D329" s="138">
        <v>9980</v>
      </c>
      <c r="E329" s="6" t="s">
        <v>575</v>
      </c>
      <c r="F329" s="8">
        <v>0.1</v>
      </c>
    </row>
    <row r="330" spans="1:6" ht="12.75">
      <c r="A330" s="4">
        <v>844</v>
      </c>
      <c r="B330" s="5" t="s">
        <v>259</v>
      </c>
      <c r="C330" s="4" t="s">
        <v>48</v>
      </c>
      <c r="D330" s="138">
        <v>11360</v>
      </c>
      <c r="E330" s="6" t="s">
        <v>575</v>
      </c>
      <c r="F330" s="8">
        <v>0.1</v>
      </c>
    </row>
    <row r="331" spans="1:6" ht="12.75">
      <c r="A331" s="4">
        <v>845</v>
      </c>
      <c r="B331" s="5" t="s">
        <v>260</v>
      </c>
      <c r="C331" s="4" t="s">
        <v>48</v>
      </c>
      <c r="D331" s="138">
        <v>13240</v>
      </c>
      <c r="E331" s="6" t="s">
        <v>575</v>
      </c>
      <c r="F331" s="8">
        <v>0.1</v>
      </c>
    </row>
    <row r="332" spans="1:6" ht="12.75">
      <c r="A332" s="4">
        <v>850</v>
      </c>
      <c r="B332" s="5" t="s">
        <v>752</v>
      </c>
      <c r="C332" s="4" t="s">
        <v>283</v>
      </c>
      <c r="D332" s="138">
        <v>7300</v>
      </c>
      <c r="E332" s="6" t="s">
        <v>4</v>
      </c>
      <c r="F332" s="8">
        <v>0.1</v>
      </c>
    </row>
    <row r="333" spans="1:6" ht="12.75">
      <c r="A333" s="4">
        <v>851</v>
      </c>
      <c r="B333" s="5" t="s">
        <v>753</v>
      </c>
      <c r="C333" s="4" t="s">
        <v>283</v>
      </c>
      <c r="D333" s="138">
        <v>10450</v>
      </c>
      <c r="E333" s="6" t="s">
        <v>9</v>
      </c>
      <c r="F333" s="8">
        <v>0.1</v>
      </c>
    </row>
    <row r="334" spans="1:6" ht="12.75">
      <c r="A334" s="4">
        <v>852</v>
      </c>
      <c r="B334" s="5" t="s">
        <v>755</v>
      </c>
      <c r="C334" s="4" t="s">
        <v>283</v>
      </c>
      <c r="D334" s="138">
        <v>16750</v>
      </c>
      <c r="E334" s="6" t="s">
        <v>2</v>
      </c>
      <c r="F334" s="8">
        <v>0.1</v>
      </c>
    </row>
    <row r="335" spans="1:6" ht="12.75">
      <c r="A335" s="4">
        <v>853</v>
      </c>
      <c r="B335" s="5" t="s">
        <v>754</v>
      </c>
      <c r="C335" s="4" t="s">
        <v>283</v>
      </c>
      <c r="D335" s="138">
        <v>15050</v>
      </c>
      <c r="E335" s="6" t="s">
        <v>2</v>
      </c>
      <c r="F335" s="8">
        <v>0.1</v>
      </c>
    </row>
    <row r="336" spans="1:6" ht="12.75">
      <c r="A336" s="4">
        <v>854</v>
      </c>
      <c r="B336" s="5" t="s">
        <v>741</v>
      </c>
      <c r="C336" s="4" t="s">
        <v>283</v>
      </c>
      <c r="D336" s="138">
        <v>21150</v>
      </c>
      <c r="E336" s="65" t="s">
        <v>16</v>
      </c>
      <c r="F336" s="8">
        <v>0.1</v>
      </c>
    </row>
    <row r="337" spans="1:6" ht="12.75">
      <c r="A337" s="4">
        <v>860</v>
      </c>
      <c r="B337" s="5" t="s">
        <v>1011</v>
      </c>
      <c r="C337" s="4" t="s">
        <v>48</v>
      </c>
      <c r="D337" s="138">
        <v>2250</v>
      </c>
      <c r="E337" s="65" t="s">
        <v>192</v>
      </c>
      <c r="F337" s="8">
        <v>0.1</v>
      </c>
    </row>
    <row r="338" spans="1:6" ht="12.75">
      <c r="A338" s="4">
        <v>861</v>
      </c>
      <c r="B338" s="5" t="s">
        <v>1012</v>
      </c>
      <c r="C338" s="4" t="s">
        <v>48</v>
      </c>
      <c r="D338" s="138">
        <v>3200</v>
      </c>
      <c r="E338" s="6" t="s">
        <v>2</v>
      </c>
      <c r="F338" s="8">
        <v>0.1</v>
      </c>
    </row>
    <row r="339" spans="1:6" ht="12.75">
      <c r="A339" s="4">
        <v>862</v>
      </c>
      <c r="B339" s="5" t="s">
        <v>1013</v>
      </c>
      <c r="C339" s="4" t="s">
        <v>48</v>
      </c>
      <c r="D339" s="138">
        <v>4450</v>
      </c>
      <c r="E339" s="6" t="s">
        <v>2</v>
      </c>
      <c r="F339" s="8">
        <v>0.1</v>
      </c>
    </row>
    <row r="340" spans="1:6" ht="12.75">
      <c r="A340" s="4">
        <v>863</v>
      </c>
      <c r="B340" s="5" t="s">
        <v>1014</v>
      </c>
      <c r="C340" s="4" t="s">
        <v>48</v>
      </c>
      <c r="D340" s="138">
        <v>5150</v>
      </c>
      <c r="E340" s="6" t="s">
        <v>2</v>
      </c>
      <c r="F340" s="8">
        <v>0.1</v>
      </c>
    </row>
    <row r="341" spans="1:6" ht="12.75">
      <c r="A341" s="4">
        <v>864</v>
      </c>
      <c r="B341" s="5" t="s">
        <v>1015</v>
      </c>
      <c r="C341" s="4" t="s">
        <v>48</v>
      </c>
      <c r="D341" s="138">
        <v>7200</v>
      </c>
      <c r="E341" s="6" t="s">
        <v>2</v>
      </c>
      <c r="F341" s="8">
        <v>0.1</v>
      </c>
    </row>
    <row r="342" spans="1:6" ht="12.75">
      <c r="A342" s="4">
        <v>890</v>
      </c>
      <c r="B342" s="5" t="s">
        <v>358</v>
      </c>
      <c r="C342" s="4" t="s">
        <v>283</v>
      </c>
      <c r="D342" s="138">
        <v>10460</v>
      </c>
      <c r="E342" s="6" t="s">
        <v>12</v>
      </c>
      <c r="F342" s="8">
        <v>0.1</v>
      </c>
    </row>
    <row r="343" spans="1:6" ht="12.75">
      <c r="A343" s="4">
        <v>891</v>
      </c>
      <c r="B343" s="5" t="s">
        <v>13</v>
      </c>
      <c r="C343" s="4" t="s">
        <v>283</v>
      </c>
      <c r="D343" s="138">
        <v>10630</v>
      </c>
      <c r="E343" s="6" t="s">
        <v>566</v>
      </c>
      <c r="F343" s="8">
        <v>0.1</v>
      </c>
    </row>
    <row r="344" spans="1:6" ht="12.75">
      <c r="A344" s="4">
        <v>892</v>
      </c>
      <c r="B344" s="5" t="s">
        <v>14</v>
      </c>
      <c r="C344" s="4" t="s">
        <v>283</v>
      </c>
      <c r="D344" s="138">
        <v>15770</v>
      </c>
      <c r="E344" s="65" t="s">
        <v>566</v>
      </c>
      <c r="F344" s="8">
        <v>0.1</v>
      </c>
    </row>
    <row r="345" spans="1:6" ht="12.75">
      <c r="A345" s="4">
        <v>894</v>
      </c>
      <c r="B345" s="5" t="s">
        <v>96</v>
      </c>
      <c r="C345" s="4" t="s">
        <v>283</v>
      </c>
      <c r="D345" s="138">
        <v>23650</v>
      </c>
      <c r="E345" s="65" t="s">
        <v>192</v>
      </c>
      <c r="F345" s="8">
        <v>0.1</v>
      </c>
    </row>
    <row r="346" spans="1:6" ht="12.75">
      <c r="A346" s="4">
        <v>896</v>
      </c>
      <c r="B346" s="5" t="s">
        <v>15</v>
      </c>
      <c r="C346" s="4" t="s">
        <v>283</v>
      </c>
      <c r="D346" s="138">
        <v>33830</v>
      </c>
      <c r="E346" s="6" t="s">
        <v>9</v>
      </c>
      <c r="F346" s="8">
        <v>0.1</v>
      </c>
    </row>
    <row r="347" spans="1:6" ht="12.75">
      <c r="A347" s="4">
        <v>897</v>
      </c>
      <c r="B347" s="67" t="s">
        <v>771</v>
      </c>
      <c r="C347" s="4" t="s">
        <v>48</v>
      </c>
      <c r="D347" s="138">
        <v>7000</v>
      </c>
      <c r="E347" s="65" t="s">
        <v>9</v>
      </c>
      <c r="F347" s="8">
        <v>0.1</v>
      </c>
    </row>
    <row r="348" spans="1:6" ht="12.75">
      <c r="A348" s="4">
        <v>900</v>
      </c>
      <c r="B348" s="67" t="s">
        <v>772</v>
      </c>
      <c r="C348" s="4" t="s">
        <v>48</v>
      </c>
      <c r="D348" s="138">
        <v>27000</v>
      </c>
      <c r="E348" s="65" t="s">
        <v>154</v>
      </c>
      <c r="F348" s="8">
        <v>0.1</v>
      </c>
    </row>
    <row r="349" spans="1:6" ht="12.75">
      <c r="A349" s="4">
        <v>901</v>
      </c>
      <c r="B349" s="67" t="s">
        <v>773</v>
      </c>
      <c r="C349" s="4" t="s">
        <v>48</v>
      </c>
      <c r="D349" s="138">
        <v>39000</v>
      </c>
      <c r="E349" s="65" t="s">
        <v>575</v>
      </c>
      <c r="F349" s="8">
        <v>0.1</v>
      </c>
    </row>
    <row r="350" spans="1:6" ht="12.75">
      <c r="A350" s="4">
        <v>930</v>
      </c>
      <c r="B350" s="67" t="s">
        <v>900</v>
      </c>
      <c r="C350" s="4" t="s">
        <v>48</v>
      </c>
      <c r="D350" s="138">
        <v>6320</v>
      </c>
      <c r="E350" s="65" t="s">
        <v>10</v>
      </c>
      <c r="F350" s="8">
        <v>0.1</v>
      </c>
    </row>
    <row r="351" spans="1:6" ht="12.75">
      <c r="A351" s="4">
        <v>931</v>
      </c>
      <c r="B351" s="67" t="s">
        <v>901</v>
      </c>
      <c r="C351" s="4" t="s">
        <v>48</v>
      </c>
      <c r="D351" s="138">
        <v>13180</v>
      </c>
      <c r="E351" s="65" t="s">
        <v>575</v>
      </c>
      <c r="F351" s="8">
        <v>0.1</v>
      </c>
    </row>
    <row r="352" spans="1:6" ht="12.75">
      <c r="A352" s="4">
        <v>932</v>
      </c>
      <c r="B352" s="67" t="s">
        <v>902</v>
      </c>
      <c r="C352" s="4" t="s">
        <v>48</v>
      </c>
      <c r="D352" s="138">
        <v>18150</v>
      </c>
      <c r="E352" s="65" t="s">
        <v>575</v>
      </c>
      <c r="F352" s="8">
        <v>0.1</v>
      </c>
    </row>
    <row r="353" spans="1:6" ht="12.75">
      <c r="A353" s="4">
        <v>933</v>
      </c>
      <c r="B353" s="67" t="s">
        <v>903</v>
      </c>
      <c r="C353" s="4" t="s">
        <v>48</v>
      </c>
      <c r="D353" s="138">
        <v>22100</v>
      </c>
      <c r="E353" s="65" t="s">
        <v>155</v>
      </c>
      <c r="F353" s="8">
        <v>0.1</v>
      </c>
    </row>
    <row r="354" spans="1:6" ht="12.75">
      <c r="A354" s="4">
        <v>910</v>
      </c>
      <c r="B354" s="5" t="s">
        <v>17</v>
      </c>
      <c r="C354" s="4" t="s">
        <v>296</v>
      </c>
      <c r="D354" s="138">
        <v>730</v>
      </c>
      <c r="E354" s="6" t="s">
        <v>120</v>
      </c>
      <c r="F354" s="8">
        <v>0.2</v>
      </c>
    </row>
    <row r="355" spans="1:6" ht="12.75">
      <c r="A355" s="4">
        <v>911</v>
      </c>
      <c r="B355" s="5" t="s">
        <v>18</v>
      </c>
      <c r="C355" s="4" t="s">
        <v>296</v>
      </c>
      <c r="D355" s="138">
        <v>1350</v>
      </c>
      <c r="E355" s="6" t="s">
        <v>120</v>
      </c>
      <c r="F355" s="8">
        <v>0.2</v>
      </c>
    </row>
    <row r="356" spans="1:6" ht="12.75">
      <c r="A356" s="4">
        <v>912</v>
      </c>
      <c r="B356" s="5" t="s">
        <v>19</v>
      </c>
      <c r="C356" s="4" t="s">
        <v>296</v>
      </c>
      <c r="D356" s="138">
        <v>2030</v>
      </c>
      <c r="E356" s="6" t="s">
        <v>120</v>
      </c>
      <c r="F356" s="8">
        <v>0.2</v>
      </c>
    </row>
    <row r="357" spans="1:6" ht="12.75">
      <c r="A357" s="4">
        <v>913</v>
      </c>
      <c r="B357" s="5" t="s">
        <v>20</v>
      </c>
      <c r="C357" s="4" t="s">
        <v>296</v>
      </c>
      <c r="D357" s="138">
        <v>3140</v>
      </c>
      <c r="E357" s="6" t="s">
        <v>122</v>
      </c>
      <c r="F357" s="8">
        <v>0.2</v>
      </c>
    </row>
    <row r="358" spans="1:6" ht="12.75">
      <c r="A358" s="4">
        <v>914</v>
      </c>
      <c r="B358" s="5" t="s">
        <v>21</v>
      </c>
      <c r="C358" s="4" t="s">
        <v>296</v>
      </c>
      <c r="D358" s="138">
        <v>5720</v>
      </c>
      <c r="E358" s="6" t="s">
        <v>122</v>
      </c>
      <c r="F358" s="8">
        <v>0.2</v>
      </c>
    </row>
    <row r="359" spans="1:6" ht="12.75">
      <c r="A359" s="4">
        <v>915</v>
      </c>
      <c r="B359" s="5" t="s">
        <v>22</v>
      </c>
      <c r="C359" s="4" t="s">
        <v>296</v>
      </c>
      <c r="D359" s="138">
        <v>680</v>
      </c>
      <c r="E359" s="6" t="s">
        <v>120</v>
      </c>
      <c r="F359" s="8">
        <v>0.2</v>
      </c>
    </row>
    <row r="360" spans="1:6" ht="12.75">
      <c r="A360" s="4">
        <v>920</v>
      </c>
      <c r="B360" s="5" t="s">
        <v>23</v>
      </c>
      <c r="C360" s="4" t="s">
        <v>296</v>
      </c>
      <c r="D360" s="138">
        <v>770</v>
      </c>
      <c r="E360" s="6" t="s">
        <v>120</v>
      </c>
      <c r="F360" s="8">
        <v>0.2</v>
      </c>
    </row>
    <row r="361" spans="1:6" ht="12.75">
      <c r="A361" s="4">
        <v>921</v>
      </c>
      <c r="B361" s="5" t="s">
        <v>24</v>
      </c>
      <c r="C361" s="4" t="s">
        <v>296</v>
      </c>
      <c r="D361" s="138">
        <v>940</v>
      </c>
      <c r="E361" s="6" t="s">
        <v>120</v>
      </c>
      <c r="F361" s="8">
        <v>0.2</v>
      </c>
    </row>
    <row r="362" spans="1:6" ht="12.75">
      <c r="A362" s="4">
        <v>922</v>
      </c>
      <c r="B362" s="5" t="s">
        <v>25</v>
      </c>
      <c r="C362" s="4" t="s">
        <v>296</v>
      </c>
      <c r="D362" s="138">
        <v>1170</v>
      </c>
      <c r="E362" s="6" t="s">
        <v>120</v>
      </c>
      <c r="F362" s="8">
        <v>0.2</v>
      </c>
    </row>
    <row r="363" spans="1:6" ht="12.75">
      <c r="A363" s="4">
        <v>923</v>
      </c>
      <c r="B363" s="5" t="s">
        <v>26</v>
      </c>
      <c r="C363" s="4" t="s">
        <v>296</v>
      </c>
      <c r="D363" s="138">
        <v>1750</v>
      </c>
      <c r="E363" s="6" t="s">
        <v>120</v>
      </c>
      <c r="F363" s="8">
        <v>0.2</v>
      </c>
    </row>
    <row r="364" spans="1:6" ht="12.75">
      <c r="A364" s="4">
        <v>924</v>
      </c>
      <c r="B364" s="5" t="s">
        <v>27</v>
      </c>
      <c r="C364" s="4" t="s">
        <v>296</v>
      </c>
      <c r="D364" s="138">
        <v>2390</v>
      </c>
      <c r="E364" s="6" t="s">
        <v>120</v>
      </c>
      <c r="F364" s="8">
        <v>0.2</v>
      </c>
    </row>
    <row r="365" spans="1:6" ht="12.75">
      <c r="A365" s="4">
        <v>925</v>
      </c>
      <c r="B365" s="5" t="s">
        <v>28</v>
      </c>
      <c r="C365" s="4" t="s">
        <v>296</v>
      </c>
      <c r="D365" s="138">
        <v>3860</v>
      </c>
      <c r="E365" s="6" t="s">
        <v>122</v>
      </c>
      <c r="F365" s="8">
        <v>0.2</v>
      </c>
    </row>
    <row r="366" spans="1:6" ht="12.75">
      <c r="A366" s="167" t="s">
        <v>29</v>
      </c>
      <c r="B366" s="167"/>
      <c r="C366" s="167"/>
      <c r="D366" s="167"/>
      <c r="E366" s="167"/>
      <c r="F366" s="167"/>
    </row>
    <row r="367" spans="1:6" ht="12.75">
      <c r="A367" s="4">
        <v>904</v>
      </c>
      <c r="B367" s="5" t="s">
        <v>30</v>
      </c>
      <c r="C367" s="7" t="s">
        <v>284</v>
      </c>
      <c r="D367" s="141">
        <v>1900</v>
      </c>
      <c r="E367" s="6" t="s">
        <v>412</v>
      </c>
      <c r="F367" s="8">
        <v>0.1</v>
      </c>
    </row>
    <row r="368" spans="1:6" ht="12.75">
      <c r="A368" s="4">
        <v>905</v>
      </c>
      <c r="B368" s="5" t="s">
        <v>919</v>
      </c>
      <c r="C368" s="7" t="s">
        <v>284</v>
      </c>
      <c r="D368" s="141">
        <v>9900</v>
      </c>
      <c r="E368" s="65" t="s">
        <v>548</v>
      </c>
      <c r="F368" s="8">
        <v>0.1</v>
      </c>
    </row>
    <row r="369" spans="1:6" ht="12.75">
      <c r="A369" s="4">
        <v>907</v>
      </c>
      <c r="B369" s="5" t="s">
        <v>993</v>
      </c>
      <c r="C369" s="7" t="s">
        <v>284</v>
      </c>
      <c r="D369" s="141">
        <v>36200</v>
      </c>
      <c r="E369" s="6" t="s">
        <v>413</v>
      </c>
      <c r="F369" s="8">
        <v>0.1</v>
      </c>
    </row>
    <row r="370" spans="1:6" ht="12.75">
      <c r="A370" s="4">
        <v>908</v>
      </c>
      <c r="B370" s="5" t="s">
        <v>946</v>
      </c>
      <c r="C370" s="7" t="s">
        <v>284</v>
      </c>
      <c r="D370" s="141">
        <v>45200</v>
      </c>
      <c r="E370" s="6" t="s">
        <v>413</v>
      </c>
      <c r="F370" s="8">
        <v>0.1</v>
      </c>
    </row>
    <row r="371" spans="1:6" ht="12.75">
      <c r="A371" s="4">
        <v>909</v>
      </c>
      <c r="B371" s="5" t="s">
        <v>947</v>
      </c>
      <c r="C371" s="7" t="s">
        <v>284</v>
      </c>
      <c r="D371" s="141">
        <v>53100</v>
      </c>
      <c r="E371" s="6" t="s">
        <v>413</v>
      </c>
      <c r="F371" s="8">
        <v>0.1</v>
      </c>
    </row>
    <row r="372" spans="1:6" ht="12.75">
      <c r="A372" s="28">
        <v>2570</v>
      </c>
      <c r="B372" s="29" t="s">
        <v>1029</v>
      </c>
      <c r="C372" s="7" t="s">
        <v>296</v>
      </c>
      <c r="D372" s="146">
        <v>83207</v>
      </c>
      <c r="E372" s="18"/>
      <c r="F372" s="40"/>
    </row>
    <row r="373" spans="1:6" ht="12.75">
      <c r="A373" s="28">
        <v>2571</v>
      </c>
      <c r="B373" s="121" t="s">
        <v>882</v>
      </c>
      <c r="C373" s="7" t="s">
        <v>296</v>
      </c>
      <c r="D373" s="146">
        <v>39204</v>
      </c>
      <c r="E373" s="18"/>
      <c r="F373" s="40"/>
    </row>
    <row r="374" spans="1:6" ht="12.75">
      <c r="A374" s="4">
        <v>2572</v>
      </c>
      <c r="B374" s="67" t="s">
        <v>1035</v>
      </c>
      <c r="C374" s="7" t="s">
        <v>296</v>
      </c>
      <c r="D374" s="138">
        <v>154457</v>
      </c>
      <c r="E374" s="18"/>
      <c r="F374" s="40"/>
    </row>
    <row r="375" spans="1:6" ht="12.75">
      <c r="A375" s="173" t="s">
        <v>31</v>
      </c>
      <c r="B375" s="173"/>
      <c r="C375" s="173"/>
      <c r="D375" s="173"/>
      <c r="E375" s="173"/>
      <c r="F375" s="173"/>
    </row>
    <row r="376" spans="1:6" ht="12.75">
      <c r="A376" s="167" t="s">
        <v>32</v>
      </c>
      <c r="B376" s="167"/>
      <c r="C376" s="167"/>
      <c r="D376" s="167"/>
      <c r="E376" s="167"/>
      <c r="F376" s="167"/>
    </row>
    <row r="377" spans="1:6" ht="12.75">
      <c r="A377" s="4">
        <v>970</v>
      </c>
      <c r="B377" s="5" t="s">
        <v>33</v>
      </c>
      <c r="C377" s="7" t="s">
        <v>283</v>
      </c>
      <c r="D377" s="141">
        <v>2760</v>
      </c>
      <c r="E377" s="6" t="s">
        <v>564</v>
      </c>
      <c r="F377" s="8">
        <v>0.1</v>
      </c>
    </row>
    <row r="378" spans="1:6" ht="12.75">
      <c r="A378" s="4">
        <v>971</v>
      </c>
      <c r="B378" s="5" t="s">
        <v>34</v>
      </c>
      <c r="C378" s="7" t="s">
        <v>283</v>
      </c>
      <c r="D378" s="141">
        <v>3440</v>
      </c>
      <c r="E378" s="6" t="s">
        <v>4</v>
      </c>
      <c r="F378" s="8">
        <v>0.1</v>
      </c>
    </row>
    <row r="379" spans="1:6" ht="12.75">
      <c r="A379" s="4">
        <v>972</v>
      </c>
      <c r="B379" s="5" t="s">
        <v>35</v>
      </c>
      <c r="C379" s="7" t="s">
        <v>283</v>
      </c>
      <c r="D379" s="141">
        <v>4410</v>
      </c>
      <c r="E379" s="6" t="s">
        <v>110</v>
      </c>
      <c r="F379" s="8">
        <v>0.1</v>
      </c>
    </row>
    <row r="380" spans="1:6" ht="12.75">
      <c r="A380" s="4">
        <v>973</v>
      </c>
      <c r="B380" s="5" t="s">
        <v>39</v>
      </c>
      <c r="C380" s="7" t="s">
        <v>283</v>
      </c>
      <c r="D380" s="141">
        <v>5630</v>
      </c>
      <c r="E380" s="6" t="s">
        <v>2</v>
      </c>
      <c r="F380" s="8">
        <v>0.1</v>
      </c>
    </row>
    <row r="381" spans="1:6" ht="12.75">
      <c r="A381" s="4">
        <v>974</v>
      </c>
      <c r="B381" s="5" t="s">
        <v>40</v>
      </c>
      <c r="C381" s="7" t="s">
        <v>283</v>
      </c>
      <c r="D381" s="141">
        <v>7010</v>
      </c>
      <c r="E381" s="6" t="s">
        <v>2</v>
      </c>
      <c r="F381" s="8">
        <v>0.1</v>
      </c>
    </row>
    <row r="382" spans="1:6" ht="12.75">
      <c r="A382" s="4">
        <v>975</v>
      </c>
      <c r="B382" s="5" t="s">
        <v>41</v>
      </c>
      <c r="C382" s="7" t="s">
        <v>283</v>
      </c>
      <c r="D382" s="141">
        <v>9740</v>
      </c>
      <c r="E382" s="6" t="s">
        <v>16</v>
      </c>
      <c r="F382" s="8">
        <v>0.1</v>
      </c>
    </row>
    <row r="383" spans="1:6" ht="12.75">
      <c r="A383" s="4">
        <v>976</v>
      </c>
      <c r="B383" s="5" t="s">
        <v>42</v>
      </c>
      <c r="C383" s="7" t="s">
        <v>283</v>
      </c>
      <c r="D383" s="141">
        <v>16330</v>
      </c>
      <c r="E383" s="6" t="s">
        <v>16</v>
      </c>
      <c r="F383" s="8">
        <v>0.1</v>
      </c>
    </row>
    <row r="384" spans="1:6" ht="12.75">
      <c r="A384" s="4">
        <v>977</v>
      </c>
      <c r="B384" s="5" t="s">
        <v>43</v>
      </c>
      <c r="C384" s="7" t="s">
        <v>283</v>
      </c>
      <c r="D384" s="141">
        <v>18200</v>
      </c>
      <c r="E384" s="6" t="s">
        <v>16</v>
      </c>
      <c r="F384" s="8">
        <v>0.1</v>
      </c>
    </row>
    <row r="385" spans="1:6" ht="12.75">
      <c r="A385" s="4">
        <v>980</v>
      </c>
      <c r="B385" s="5" t="s">
        <v>44</v>
      </c>
      <c r="C385" s="7" t="s">
        <v>283</v>
      </c>
      <c r="D385" s="141">
        <v>5710</v>
      </c>
      <c r="E385" s="6" t="s">
        <v>10</v>
      </c>
      <c r="F385" s="8">
        <v>0.1</v>
      </c>
    </row>
    <row r="386" spans="1:6" ht="12.75">
      <c r="A386" s="4">
        <v>981</v>
      </c>
      <c r="B386" s="5" t="s">
        <v>45</v>
      </c>
      <c r="C386" s="7" t="s">
        <v>283</v>
      </c>
      <c r="D386" s="141">
        <v>6970</v>
      </c>
      <c r="E386" s="6" t="s">
        <v>52</v>
      </c>
      <c r="F386" s="8">
        <v>0.1</v>
      </c>
    </row>
    <row r="387" spans="1:6" ht="12.75">
      <c r="A387" s="4">
        <v>982</v>
      </c>
      <c r="B387" s="5" t="s">
        <v>46</v>
      </c>
      <c r="C387" s="7" t="s">
        <v>283</v>
      </c>
      <c r="D387" s="141">
        <v>7320</v>
      </c>
      <c r="E387" s="6" t="s">
        <v>2</v>
      </c>
      <c r="F387" s="8">
        <v>0.1</v>
      </c>
    </row>
    <row r="388" spans="1:6" ht="12.75">
      <c r="A388" s="4">
        <v>983</v>
      </c>
      <c r="B388" s="5" t="s">
        <v>47</v>
      </c>
      <c r="C388" s="7" t="s">
        <v>283</v>
      </c>
      <c r="D388" s="141">
        <v>8090</v>
      </c>
      <c r="E388" s="6" t="s">
        <v>2</v>
      </c>
      <c r="F388" s="8">
        <v>0.1</v>
      </c>
    </row>
    <row r="389" spans="1:6" ht="12.75">
      <c r="A389" s="4">
        <v>984</v>
      </c>
      <c r="B389" s="5" t="s">
        <v>49</v>
      </c>
      <c r="C389" s="7" t="s">
        <v>283</v>
      </c>
      <c r="D389" s="141">
        <v>9560</v>
      </c>
      <c r="E389" s="6" t="s">
        <v>2</v>
      </c>
      <c r="F389" s="8">
        <v>0.1</v>
      </c>
    </row>
    <row r="390" spans="1:6" ht="12.75">
      <c r="A390" s="4">
        <v>985</v>
      </c>
      <c r="B390" s="5" t="s">
        <v>50</v>
      </c>
      <c r="C390" s="7" t="s">
        <v>283</v>
      </c>
      <c r="D390" s="141">
        <v>14660</v>
      </c>
      <c r="E390" s="6" t="s">
        <v>16</v>
      </c>
      <c r="F390" s="8">
        <v>0.1</v>
      </c>
    </row>
    <row r="391" spans="1:6" ht="12.75">
      <c r="A391" s="4">
        <v>986</v>
      </c>
      <c r="B391" s="5" t="s">
        <v>51</v>
      </c>
      <c r="C391" s="7" t="s">
        <v>283</v>
      </c>
      <c r="D391" s="141">
        <v>15130</v>
      </c>
      <c r="E391" s="6" t="s">
        <v>16</v>
      </c>
      <c r="F391" s="8">
        <v>0.1</v>
      </c>
    </row>
    <row r="392" spans="1:6" ht="12.75">
      <c r="A392" s="4">
        <v>987</v>
      </c>
      <c r="B392" s="5" t="s">
        <v>384</v>
      </c>
      <c r="C392" s="7" t="s">
        <v>283</v>
      </c>
      <c r="D392" s="141">
        <v>11930</v>
      </c>
      <c r="E392" s="6" t="s">
        <v>2</v>
      </c>
      <c r="F392" s="8">
        <v>0.1</v>
      </c>
    </row>
    <row r="393" spans="1:6" ht="12.75">
      <c r="A393" s="163" t="s">
        <v>53</v>
      </c>
      <c r="B393" s="163"/>
      <c r="C393" s="163"/>
      <c r="D393" s="163"/>
      <c r="E393" s="163"/>
      <c r="F393" s="163"/>
    </row>
    <row r="394" spans="1:6" ht="12.75">
      <c r="A394" s="4">
        <v>990</v>
      </c>
      <c r="B394" s="5" t="s">
        <v>54</v>
      </c>
      <c r="C394" s="7" t="s">
        <v>283</v>
      </c>
      <c r="D394" s="141">
        <v>7700</v>
      </c>
      <c r="E394" s="6" t="s">
        <v>4</v>
      </c>
      <c r="F394" s="8">
        <v>0.1</v>
      </c>
    </row>
    <row r="395" spans="1:6" ht="12.75">
      <c r="A395" s="4">
        <v>991</v>
      </c>
      <c r="B395" s="5" t="s">
        <v>55</v>
      </c>
      <c r="C395" s="7" t="s">
        <v>283</v>
      </c>
      <c r="D395" s="141">
        <v>9060</v>
      </c>
      <c r="E395" s="6" t="s">
        <v>4</v>
      </c>
      <c r="F395" s="8">
        <v>0.1</v>
      </c>
    </row>
    <row r="396" spans="1:6" ht="12.75">
      <c r="A396" s="4">
        <v>992</v>
      </c>
      <c r="B396" s="5" t="s">
        <v>56</v>
      </c>
      <c r="C396" s="7" t="s">
        <v>283</v>
      </c>
      <c r="D396" s="141">
        <v>11600</v>
      </c>
      <c r="E396" s="6" t="s">
        <v>9</v>
      </c>
      <c r="F396" s="8">
        <v>0.1</v>
      </c>
    </row>
    <row r="397" spans="1:6" ht="12.75">
      <c r="A397" s="4">
        <v>993</v>
      </c>
      <c r="B397" s="5" t="s">
        <v>57</v>
      </c>
      <c r="C397" s="7" t="s">
        <v>283</v>
      </c>
      <c r="D397" s="141">
        <v>13880</v>
      </c>
      <c r="E397" s="6" t="s">
        <v>2</v>
      </c>
      <c r="F397" s="8">
        <v>0.1</v>
      </c>
    </row>
    <row r="398" spans="1:6" ht="12.75">
      <c r="A398" s="4">
        <v>994</v>
      </c>
      <c r="B398" s="5" t="s">
        <v>58</v>
      </c>
      <c r="C398" s="7" t="s">
        <v>283</v>
      </c>
      <c r="D398" s="141">
        <v>17250</v>
      </c>
      <c r="E398" s="6" t="s">
        <v>2</v>
      </c>
      <c r="F398" s="8">
        <v>0.1</v>
      </c>
    </row>
    <row r="399" spans="1:6" ht="12.75">
      <c r="A399" s="4">
        <v>995</v>
      </c>
      <c r="B399" s="5" t="s">
        <v>59</v>
      </c>
      <c r="C399" s="7" t="s">
        <v>283</v>
      </c>
      <c r="D399" s="141">
        <v>24630</v>
      </c>
      <c r="E399" s="6" t="s">
        <v>2</v>
      </c>
      <c r="F399" s="8">
        <v>0.1</v>
      </c>
    </row>
    <row r="400" spans="1:6" ht="12.75">
      <c r="A400" s="4">
        <v>996</v>
      </c>
      <c r="B400" s="5" t="s">
        <v>60</v>
      </c>
      <c r="C400" s="7" t="s">
        <v>283</v>
      </c>
      <c r="D400" s="141">
        <v>39060</v>
      </c>
      <c r="E400" s="6" t="s">
        <v>154</v>
      </c>
      <c r="F400" s="8">
        <v>0.1</v>
      </c>
    </row>
    <row r="401" spans="1:6" ht="12.75">
      <c r="A401" s="168" t="s">
        <v>61</v>
      </c>
      <c r="B401" s="168"/>
      <c r="C401" s="168"/>
      <c r="D401" s="168"/>
      <c r="E401" s="168"/>
      <c r="F401" s="168"/>
    </row>
    <row r="402" spans="1:6" ht="12.75">
      <c r="A402" s="4">
        <v>1010</v>
      </c>
      <c r="B402" s="5" t="s">
        <v>1017</v>
      </c>
      <c r="C402" s="7" t="s">
        <v>111</v>
      </c>
      <c r="D402" s="141">
        <v>5000</v>
      </c>
      <c r="E402" s="6" t="s">
        <v>120</v>
      </c>
      <c r="F402" s="8">
        <v>0.1</v>
      </c>
    </row>
    <row r="403" spans="1:6" ht="12.75">
      <c r="A403" s="4">
        <v>1011</v>
      </c>
      <c r="B403" s="5" t="s">
        <v>1018</v>
      </c>
      <c r="C403" s="7" t="s">
        <v>111</v>
      </c>
      <c r="D403" s="141">
        <v>5200</v>
      </c>
      <c r="E403" s="6" t="s">
        <v>120</v>
      </c>
      <c r="F403" s="8">
        <v>0.1</v>
      </c>
    </row>
    <row r="404" spans="1:6" ht="12.75">
      <c r="A404" s="4">
        <v>1014</v>
      </c>
      <c r="B404" s="5" t="s">
        <v>1019</v>
      </c>
      <c r="C404" s="7" t="s">
        <v>111</v>
      </c>
      <c r="D404" s="141">
        <v>7400</v>
      </c>
      <c r="E404" s="6" t="s">
        <v>120</v>
      </c>
      <c r="F404" s="8">
        <v>0.1</v>
      </c>
    </row>
    <row r="405" spans="1:6" ht="12.75">
      <c r="A405" s="4">
        <v>1015</v>
      </c>
      <c r="B405" s="5" t="s">
        <v>1020</v>
      </c>
      <c r="C405" s="7" t="s">
        <v>111</v>
      </c>
      <c r="D405" s="141">
        <v>14800</v>
      </c>
      <c r="E405" s="6" t="s">
        <v>120</v>
      </c>
      <c r="F405" s="8">
        <v>0.1</v>
      </c>
    </row>
    <row r="406" spans="1:6" ht="12.75">
      <c r="A406" s="4">
        <v>1020</v>
      </c>
      <c r="B406" s="5" t="s">
        <v>1021</v>
      </c>
      <c r="C406" s="7" t="s">
        <v>111</v>
      </c>
      <c r="D406" s="141">
        <v>3500</v>
      </c>
      <c r="E406" s="6" t="s">
        <v>62</v>
      </c>
      <c r="F406" s="8">
        <v>0.1</v>
      </c>
    </row>
    <row r="407" spans="1:6" ht="12.75">
      <c r="A407" s="4">
        <v>1021</v>
      </c>
      <c r="B407" s="5" t="s">
        <v>1022</v>
      </c>
      <c r="C407" s="7" t="s">
        <v>111</v>
      </c>
      <c r="D407" s="141">
        <v>3800</v>
      </c>
      <c r="E407" s="6" t="s">
        <v>120</v>
      </c>
      <c r="F407" s="8">
        <v>0.1</v>
      </c>
    </row>
    <row r="408" spans="1:6" ht="12.75">
      <c r="A408" s="4">
        <v>1022</v>
      </c>
      <c r="B408" s="5" t="s">
        <v>1023</v>
      </c>
      <c r="C408" s="7" t="s">
        <v>111</v>
      </c>
      <c r="D408" s="141">
        <v>5900</v>
      </c>
      <c r="E408" s="6" t="s">
        <v>120</v>
      </c>
      <c r="F408" s="8">
        <v>0.1</v>
      </c>
    </row>
    <row r="409" spans="1:6" ht="12.75">
      <c r="A409" s="4">
        <v>1023</v>
      </c>
      <c r="B409" s="5" t="s">
        <v>1024</v>
      </c>
      <c r="C409" s="7" t="s">
        <v>111</v>
      </c>
      <c r="D409" s="141">
        <v>7000</v>
      </c>
      <c r="E409" s="6" t="s">
        <v>120</v>
      </c>
      <c r="F409" s="8">
        <v>0.1</v>
      </c>
    </row>
    <row r="410" spans="1:6" ht="12.75">
      <c r="A410" s="4">
        <v>1025</v>
      </c>
      <c r="B410" s="5" t="s">
        <v>1025</v>
      </c>
      <c r="C410" s="7" t="s">
        <v>111</v>
      </c>
      <c r="D410" s="141">
        <v>7600</v>
      </c>
      <c r="E410" s="6" t="s">
        <v>120</v>
      </c>
      <c r="F410" s="8">
        <v>0.1</v>
      </c>
    </row>
    <row r="411" spans="1:6" ht="12.75">
      <c r="A411" s="4">
        <v>1132</v>
      </c>
      <c r="B411" s="67" t="s">
        <v>835</v>
      </c>
      <c r="C411" s="7" t="s">
        <v>111</v>
      </c>
      <c r="D411" s="141">
        <v>3840</v>
      </c>
      <c r="E411" s="65" t="s">
        <v>190</v>
      </c>
      <c r="F411" s="8">
        <v>0.2</v>
      </c>
    </row>
    <row r="412" spans="1:6" ht="12.75">
      <c r="A412" s="4">
        <v>1134</v>
      </c>
      <c r="B412" s="67" t="s">
        <v>836</v>
      </c>
      <c r="C412" s="7" t="s">
        <v>111</v>
      </c>
      <c r="D412" s="141">
        <v>4260</v>
      </c>
      <c r="E412" s="65" t="s">
        <v>190</v>
      </c>
      <c r="F412" s="8">
        <v>0.2</v>
      </c>
    </row>
    <row r="413" spans="1:6" ht="12.75">
      <c r="A413" s="4">
        <v>1136</v>
      </c>
      <c r="B413" s="67" t="s">
        <v>837</v>
      </c>
      <c r="C413" s="7" t="s">
        <v>111</v>
      </c>
      <c r="D413" s="141">
        <v>6580</v>
      </c>
      <c r="E413" s="65" t="s">
        <v>190</v>
      </c>
      <c r="F413" s="8">
        <v>0.2</v>
      </c>
    </row>
    <row r="414" spans="1:6" ht="12.75">
      <c r="A414" s="4">
        <v>1137</v>
      </c>
      <c r="B414" s="67" t="s">
        <v>838</v>
      </c>
      <c r="C414" s="7" t="s">
        <v>111</v>
      </c>
      <c r="D414" s="141">
        <v>7800</v>
      </c>
      <c r="E414" s="65" t="s">
        <v>190</v>
      </c>
      <c r="F414" s="8">
        <v>0.2</v>
      </c>
    </row>
    <row r="415" spans="1:6" ht="12.75">
      <c r="A415" s="4">
        <v>1138</v>
      </c>
      <c r="B415" s="67" t="s">
        <v>839</v>
      </c>
      <c r="C415" s="7" t="s">
        <v>111</v>
      </c>
      <c r="D415" s="141">
        <v>9210</v>
      </c>
      <c r="E415" s="65" t="s">
        <v>190</v>
      </c>
      <c r="F415" s="8">
        <v>0.2</v>
      </c>
    </row>
    <row r="416" spans="1:6" ht="12.75">
      <c r="A416" s="4">
        <v>1140</v>
      </c>
      <c r="B416" s="67" t="s">
        <v>840</v>
      </c>
      <c r="C416" s="7" t="s">
        <v>111</v>
      </c>
      <c r="D416" s="141">
        <v>14270</v>
      </c>
      <c r="E416" s="65" t="s">
        <v>190</v>
      </c>
      <c r="F416" s="8">
        <v>0.2</v>
      </c>
    </row>
    <row r="417" spans="1:6" ht="12.75">
      <c r="A417" s="4">
        <v>1170</v>
      </c>
      <c r="B417" s="67" t="s">
        <v>841</v>
      </c>
      <c r="C417" s="7" t="s">
        <v>111</v>
      </c>
      <c r="D417" s="141">
        <v>3060</v>
      </c>
      <c r="E417" s="65" t="s">
        <v>190</v>
      </c>
      <c r="F417" s="8">
        <v>0.2</v>
      </c>
    </row>
    <row r="418" spans="1:6" ht="12.75">
      <c r="A418" s="4">
        <v>1171</v>
      </c>
      <c r="B418" s="67" t="s">
        <v>842</v>
      </c>
      <c r="C418" s="7" t="s">
        <v>111</v>
      </c>
      <c r="D418" s="141">
        <v>4280</v>
      </c>
      <c r="E418" s="65" t="s">
        <v>190</v>
      </c>
      <c r="F418" s="8">
        <v>0.2</v>
      </c>
    </row>
    <row r="419" spans="1:6" ht="12.75">
      <c r="A419" s="4">
        <v>1172</v>
      </c>
      <c r="B419" s="67" t="s">
        <v>843</v>
      </c>
      <c r="C419" s="7" t="s">
        <v>111</v>
      </c>
      <c r="D419" s="141">
        <v>5580</v>
      </c>
      <c r="E419" s="65" t="s">
        <v>190</v>
      </c>
      <c r="F419" s="8">
        <v>0.2</v>
      </c>
    </row>
    <row r="420" spans="1:6" ht="12.75">
      <c r="A420" s="4">
        <v>1173</v>
      </c>
      <c r="B420" s="67" t="s">
        <v>844</v>
      </c>
      <c r="C420" s="7" t="s">
        <v>111</v>
      </c>
      <c r="D420" s="141">
        <v>5770</v>
      </c>
      <c r="E420" s="65" t="s">
        <v>190</v>
      </c>
      <c r="F420" s="8">
        <v>0.2</v>
      </c>
    </row>
    <row r="421" spans="1:6" ht="12.75">
      <c r="A421" s="4">
        <v>1174</v>
      </c>
      <c r="B421" s="67" t="s">
        <v>845</v>
      </c>
      <c r="C421" s="7" t="s">
        <v>111</v>
      </c>
      <c r="D421" s="141">
        <v>6350</v>
      </c>
      <c r="E421" s="65" t="s">
        <v>190</v>
      </c>
      <c r="F421" s="8">
        <v>0.2</v>
      </c>
    </row>
    <row r="422" spans="1:6" ht="12.75">
      <c r="A422" s="4">
        <v>1175</v>
      </c>
      <c r="B422" s="67" t="s">
        <v>846</v>
      </c>
      <c r="C422" s="7" t="s">
        <v>111</v>
      </c>
      <c r="D422" s="141">
        <v>8080</v>
      </c>
      <c r="E422" s="65" t="s">
        <v>190</v>
      </c>
      <c r="F422" s="8">
        <v>0.2</v>
      </c>
    </row>
    <row r="423" spans="1:6" ht="12.75">
      <c r="A423" s="4">
        <v>1176</v>
      </c>
      <c r="B423" s="67" t="s">
        <v>847</v>
      </c>
      <c r="C423" s="7" t="s">
        <v>111</v>
      </c>
      <c r="D423" s="141">
        <v>8310</v>
      </c>
      <c r="E423" s="65" t="s">
        <v>190</v>
      </c>
      <c r="F423" s="8">
        <v>0.2</v>
      </c>
    </row>
    <row r="424" spans="1:6" ht="12.75">
      <c r="A424" s="4">
        <v>1177</v>
      </c>
      <c r="B424" s="67" t="s">
        <v>848</v>
      </c>
      <c r="C424" s="7" t="s">
        <v>111</v>
      </c>
      <c r="D424" s="141">
        <v>10060</v>
      </c>
      <c r="E424" s="65" t="s">
        <v>190</v>
      </c>
      <c r="F424" s="8">
        <v>0.2</v>
      </c>
    </row>
    <row r="425" spans="1:6" ht="12.75">
      <c r="A425" s="4">
        <v>1178</v>
      </c>
      <c r="B425" s="67" t="s">
        <v>849</v>
      </c>
      <c r="C425" s="7" t="s">
        <v>111</v>
      </c>
      <c r="D425" s="141">
        <v>16640</v>
      </c>
      <c r="E425" s="65" t="s">
        <v>190</v>
      </c>
      <c r="F425" s="8">
        <v>0.2</v>
      </c>
    </row>
    <row r="426" spans="1:6" ht="12.75">
      <c r="A426" s="42" t="s">
        <v>63</v>
      </c>
      <c r="B426" s="43"/>
      <c r="C426" s="43"/>
      <c r="D426" s="145"/>
      <c r="E426" s="43"/>
      <c r="F426" s="43"/>
    </row>
    <row r="427" spans="1:6" ht="12.75">
      <c r="A427" s="4">
        <v>1031</v>
      </c>
      <c r="B427" s="5" t="s">
        <v>342</v>
      </c>
      <c r="C427" s="7" t="s">
        <v>193</v>
      </c>
      <c r="D427" s="141">
        <v>9600</v>
      </c>
      <c r="E427" s="6" t="s">
        <v>189</v>
      </c>
      <c r="F427" s="8">
        <v>0.3</v>
      </c>
    </row>
    <row r="428" spans="1:6" ht="12.75">
      <c r="A428" s="4">
        <v>1040</v>
      </c>
      <c r="B428" s="5" t="s">
        <v>340</v>
      </c>
      <c r="C428" s="7" t="s">
        <v>193</v>
      </c>
      <c r="D428" s="141">
        <v>5700</v>
      </c>
      <c r="E428" s="6" t="s">
        <v>189</v>
      </c>
      <c r="F428" s="8">
        <v>0.3</v>
      </c>
    </row>
    <row r="429" spans="1:6" ht="12.75">
      <c r="A429" s="163" t="s">
        <v>64</v>
      </c>
      <c r="B429" s="163"/>
      <c r="C429" s="163"/>
      <c r="D429" s="163"/>
      <c r="E429" s="163"/>
      <c r="F429" s="163"/>
    </row>
    <row r="430" spans="1:6" ht="12.75">
      <c r="A430" s="4">
        <v>1050</v>
      </c>
      <c r="B430" s="5" t="s">
        <v>65</v>
      </c>
      <c r="C430" s="7" t="s">
        <v>283</v>
      </c>
      <c r="D430" s="141">
        <v>1600</v>
      </c>
      <c r="E430" s="6" t="s">
        <v>192</v>
      </c>
      <c r="F430" s="8">
        <v>0.1</v>
      </c>
    </row>
    <row r="431" spans="1:6" ht="12.75">
      <c r="A431" s="4">
        <v>1051</v>
      </c>
      <c r="B431" s="5" t="s">
        <v>66</v>
      </c>
      <c r="C431" s="7" t="s">
        <v>283</v>
      </c>
      <c r="D431" s="141">
        <v>1700</v>
      </c>
      <c r="E431" s="6" t="s">
        <v>192</v>
      </c>
      <c r="F431" s="8">
        <v>0.1</v>
      </c>
    </row>
    <row r="432" spans="1:6" ht="12.75">
      <c r="A432" s="4">
        <v>1052</v>
      </c>
      <c r="B432" s="5" t="s">
        <v>67</v>
      </c>
      <c r="C432" s="7" t="s">
        <v>283</v>
      </c>
      <c r="D432" s="141">
        <v>3200</v>
      </c>
      <c r="E432" s="6" t="s">
        <v>192</v>
      </c>
      <c r="F432" s="8">
        <v>0.1</v>
      </c>
    </row>
    <row r="433" spans="1:6" ht="12.75">
      <c r="A433" s="4">
        <v>1053</v>
      </c>
      <c r="B433" s="5" t="s">
        <v>68</v>
      </c>
      <c r="C433" s="7" t="s">
        <v>283</v>
      </c>
      <c r="D433" s="141">
        <v>3400</v>
      </c>
      <c r="E433" s="6" t="s">
        <v>192</v>
      </c>
      <c r="F433" s="8">
        <v>0.1</v>
      </c>
    </row>
    <row r="434" spans="1:6" ht="12.75">
      <c r="A434" s="4">
        <v>1054</v>
      </c>
      <c r="B434" s="5" t="s">
        <v>69</v>
      </c>
      <c r="C434" s="7" t="s">
        <v>283</v>
      </c>
      <c r="D434" s="141">
        <v>3600</v>
      </c>
      <c r="E434" s="6" t="s">
        <v>192</v>
      </c>
      <c r="F434" s="8">
        <v>0.1</v>
      </c>
    </row>
    <row r="435" spans="1:6" ht="12.75">
      <c r="A435" s="4">
        <v>1056</v>
      </c>
      <c r="B435" s="5" t="s">
        <v>70</v>
      </c>
      <c r="C435" s="7" t="s">
        <v>283</v>
      </c>
      <c r="D435" s="141">
        <v>4300</v>
      </c>
      <c r="E435" s="6" t="s">
        <v>192</v>
      </c>
      <c r="F435" s="8">
        <v>0.1</v>
      </c>
    </row>
    <row r="436" spans="1:6" ht="12.75">
      <c r="A436" s="4">
        <v>1057</v>
      </c>
      <c r="B436" s="5" t="s">
        <v>71</v>
      </c>
      <c r="C436" s="7" t="s">
        <v>283</v>
      </c>
      <c r="D436" s="141">
        <v>4500</v>
      </c>
      <c r="E436" s="6" t="s">
        <v>192</v>
      </c>
      <c r="F436" s="8">
        <v>0.1</v>
      </c>
    </row>
    <row r="437" spans="1:6" ht="12.75">
      <c r="A437" s="4">
        <v>1059</v>
      </c>
      <c r="B437" s="5" t="s">
        <v>72</v>
      </c>
      <c r="C437" s="7" t="s">
        <v>283</v>
      </c>
      <c r="D437" s="141">
        <v>5000</v>
      </c>
      <c r="E437" s="6" t="s">
        <v>192</v>
      </c>
      <c r="F437" s="8">
        <v>0.1</v>
      </c>
    </row>
    <row r="438" spans="1:6" ht="12.75">
      <c r="A438" s="4">
        <v>1060</v>
      </c>
      <c r="B438" s="5" t="s">
        <v>73</v>
      </c>
      <c r="C438" s="7" t="s">
        <v>283</v>
      </c>
      <c r="D438" s="141">
        <v>6700</v>
      </c>
      <c r="E438" s="6" t="s">
        <v>192</v>
      </c>
      <c r="F438" s="8">
        <v>0.1</v>
      </c>
    </row>
    <row r="439" spans="1:6" ht="12.75">
      <c r="A439" s="4">
        <v>1061</v>
      </c>
      <c r="B439" s="5" t="s">
        <v>74</v>
      </c>
      <c r="C439" s="7" t="s">
        <v>283</v>
      </c>
      <c r="D439" s="141">
        <v>6900</v>
      </c>
      <c r="E439" s="6" t="s">
        <v>192</v>
      </c>
      <c r="F439" s="8">
        <v>0.1</v>
      </c>
    </row>
    <row r="440" spans="1:6" ht="12.75">
      <c r="A440" s="4">
        <v>1062</v>
      </c>
      <c r="B440" s="5" t="s">
        <v>76</v>
      </c>
      <c r="C440" s="7" t="s">
        <v>283</v>
      </c>
      <c r="D440" s="141">
        <v>8500</v>
      </c>
      <c r="E440" s="6" t="s">
        <v>192</v>
      </c>
      <c r="F440" s="8">
        <v>0.1</v>
      </c>
    </row>
    <row r="441" spans="1:6" ht="12.75">
      <c r="A441" s="4">
        <v>1063</v>
      </c>
      <c r="B441" s="5" t="s">
        <v>77</v>
      </c>
      <c r="C441" s="7" t="s">
        <v>283</v>
      </c>
      <c r="D441" s="141">
        <v>12000</v>
      </c>
      <c r="E441" s="6" t="s">
        <v>192</v>
      </c>
      <c r="F441" s="8">
        <v>0.1</v>
      </c>
    </row>
    <row r="442" spans="1:6" ht="12.75">
      <c r="A442" s="4">
        <v>1069</v>
      </c>
      <c r="B442" s="5" t="s">
        <v>426</v>
      </c>
      <c r="C442" s="7" t="s">
        <v>283</v>
      </c>
      <c r="D442" s="141">
        <v>4400</v>
      </c>
      <c r="E442" s="6" t="s">
        <v>192</v>
      </c>
      <c r="F442" s="8">
        <v>0.1</v>
      </c>
    </row>
    <row r="443" spans="1:6" ht="12.75">
      <c r="A443" s="4">
        <v>1070</v>
      </c>
      <c r="B443" s="5" t="s">
        <v>78</v>
      </c>
      <c r="C443" s="7" t="s">
        <v>283</v>
      </c>
      <c r="D443" s="141">
        <v>5700</v>
      </c>
      <c r="E443" s="6" t="s">
        <v>192</v>
      </c>
      <c r="F443" s="8">
        <v>0.1</v>
      </c>
    </row>
    <row r="444" spans="1:6" ht="12.75">
      <c r="A444" s="4">
        <v>1071</v>
      </c>
      <c r="B444" s="5" t="s">
        <v>79</v>
      </c>
      <c r="C444" s="7" t="s">
        <v>283</v>
      </c>
      <c r="D444" s="141">
        <v>5800</v>
      </c>
      <c r="E444" s="6" t="s">
        <v>192</v>
      </c>
      <c r="F444" s="8">
        <v>0.1</v>
      </c>
    </row>
    <row r="445" spans="1:6" ht="12.75">
      <c r="A445" s="4">
        <v>1072</v>
      </c>
      <c r="B445" s="5" t="s">
        <v>80</v>
      </c>
      <c r="C445" s="7" t="s">
        <v>283</v>
      </c>
      <c r="D445" s="141">
        <v>8900</v>
      </c>
      <c r="E445" s="6" t="s">
        <v>192</v>
      </c>
      <c r="F445" s="8">
        <v>0.1</v>
      </c>
    </row>
    <row r="446" spans="1:6" ht="12.75">
      <c r="A446" s="4">
        <v>1073</v>
      </c>
      <c r="B446" s="5" t="s">
        <v>81</v>
      </c>
      <c r="C446" s="7" t="s">
        <v>283</v>
      </c>
      <c r="D446" s="141">
        <v>14500</v>
      </c>
      <c r="E446" s="6" t="s">
        <v>192</v>
      </c>
      <c r="F446" s="8">
        <v>0.1</v>
      </c>
    </row>
    <row r="447" spans="1:6" ht="12.75">
      <c r="A447" s="4">
        <v>1074</v>
      </c>
      <c r="B447" s="5" t="s">
        <v>427</v>
      </c>
      <c r="C447" s="7" t="s">
        <v>283</v>
      </c>
      <c r="D447" s="141">
        <v>7100</v>
      </c>
      <c r="E447" s="6" t="s">
        <v>192</v>
      </c>
      <c r="F447" s="8">
        <v>0.1</v>
      </c>
    </row>
    <row r="448" spans="1:6" ht="12.75">
      <c r="A448" s="163" t="s">
        <v>827</v>
      </c>
      <c r="B448" s="163"/>
      <c r="C448" s="163"/>
      <c r="D448" s="163"/>
      <c r="E448" s="163"/>
      <c r="F448" s="163"/>
    </row>
    <row r="449" spans="1:6" ht="12.75">
      <c r="A449" s="4">
        <v>1080</v>
      </c>
      <c r="B449" s="5" t="s">
        <v>828</v>
      </c>
      <c r="C449" s="7" t="s">
        <v>831</v>
      </c>
      <c r="D449" s="141" t="s">
        <v>855</v>
      </c>
      <c r="E449" s="6" t="s">
        <v>192</v>
      </c>
      <c r="F449" s="8">
        <v>0.1</v>
      </c>
    </row>
    <row r="450" spans="1:6" ht="12.75">
      <c r="A450" s="4">
        <v>1081</v>
      </c>
      <c r="B450" s="5" t="s">
        <v>829</v>
      </c>
      <c r="C450" s="7" t="s">
        <v>832</v>
      </c>
      <c r="D450" s="141" t="s">
        <v>855</v>
      </c>
      <c r="E450" s="6" t="s">
        <v>154</v>
      </c>
      <c r="F450" s="8">
        <v>0.1</v>
      </c>
    </row>
    <row r="451" spans="1:6" ht="12.75">
      <c r="A451" s="4">
        <v>1085</v>
      </c>
      <c r="B451" s="5" t="s">
        <v>830</v>
      </c>
      <c r="C451" s="7" t="s">
        <v>831</v>
      </c>
      <c r="D451" s="141" t="s">
        <v>855</v>
      </c>
      <c r="E451" s="6" t="s">
        <v>192</v>
      </c>
      <c r="F451" s="8">
        <v>0.1</v>
      </c>
    </row>
    <row r="452" spans="1:6" ht="12.75">
      <c r="A452" s="168" t="s">
        <v>82</v>
      </c>
      <c r="B452" s="168"/>
      <c r="C452" s="168"/>
      <c r="D452" s="168"/>
      <c r="E452" s="168"/>
      <c r="F452" s="168"/>
    </row>
    <row r="453" spans="1:6" ht="12.75">
      <c r="A453" s="4">
        <v>1110</v>
      </c>
      <c r="B453" s="5" t="s">
        <v>84</v>
      </c>
      <c r="C453" s="7" t="s">
        <v>283</v>
      </c>
      <c r="D453" s="141">
        <v>6900</v>
      </c>
      <c r="E453" s="6" t="s">
        <v>192</v>
      </c>
      <c r="F453" s="45">
        <v>0.1</v>
      </c>
    </row>
    <row r="454" spans="1:6" ht="12.75">
      <c r="A454" s="4">
        <v>1111</v>
      </c>
      <c r="B454" s="5" t="s">
        <v>85</v>
      </c>
      <c r="C454" s="7" t="s">
        <v>283</v>
      </c>
      <c r="D454" s="141">
        <v>7600</v>
      </c>
      <c r="E454" s="6" t="s">
        <v>192</v>
      </c>
      <c r="F454" s="45">
        <v>0.1</v>
      </c>
    </row>
    <row r="455" spans="1:6" ht="12.75">
      <c r="A455" s="4">
        <v>1112</v>
      </c>
      <c r="B455" s="5" t="s">
        <v>86</v>
      </c>
      <c r="C455" s="7" t="s">
        <v>283</v>
      </c>
      <c r="D455" s="141">
        <v>9200</v>
      </c>
      <c r="E455" s="6" t="s">
        <v>192</v>
      </c>
      <c r="F455" s="45">
        <v>0.1</v>
      </c>
    </row>
    <row r="456" spans="1:6" ht="12.75">
      <c r="A456" s="4">
        <v>1113</v>
      </c>
      <c r="B456" s="5" t="s">
        <v>87</v>
      </c>
      <c r="C456" s="7" t="s">
        <v>283</v>
      </c>
      <c r="D456" s="141">
        <v>10300</v>
      </c>
      <c r="E456" s="6" t="s">
        <v>192</v>
      </c>
      <c r="F456" s="8">
        <v>0.1</v>
      </c>
    </row>
    <row r="457" spans="1:6" ht="12.75">
      <c r="A457" s="4">
        <v>1114</v>
      </c>
      <c r="B457" s="5" t="s">
        <v>88</v>
      </c>
      <c r="C457" s="7" t="s">
        <v>283</v>
      </c>
      <c r="D457" s="141">
        <v>10800</v>
      </c>
      <c r="E457" s="6" t="s">
        <v>192</v>
      </c>
      <c r="F457" s="8">
        <v>0.1</v>
      </c>
    </row>
    <row r="458" spans="1:6" ht="12.75">
      <c r="A458" s="4">
        <v>1117</v>
      </c>
      <c r="B458" s="5" t="s">
        <v>599</v>
      </c>
      <c r="C458" s="7" t="s">
        <v>284</v>
      </c>
      <c r="D458" s="141">
        <v>14950</v>
      </c>
      <c r="E458" s="6" t="s">
        <v>1003</v>
      </c>
      <c r="F458" s="8">
        <v>0.1</v>
      </c>
    </row>
    <row r="459" spans="1:6" ht="12.75">
      <c r="A459" s="4">
        <v>1118</v>
      </c>
      <c r="B459" s="5" t="s">
        <v>89</v>
      </c>
      <c r="C459" s="7" t="s">
        <v>284</v>
      </c>
      <c r="D459" s="141">
        <v>2730</v>
      </c>
      <c r="E459" s="6" t="s">
        <v>545</v>
      </c>
      <c r="F459" s="8">
        <v>0.15</v>
      </c>
    </row>
    <row r="460" spans="1:6" ht="12.75">
      <c r="A460" s="4">
        <v>1120</v>
      </c>
      <c r="B460" s="5" t="s">
        <v>90</v>
      </c>
      <c r="C460" s="103" t="s">
        <v>283</v>
      </c>
      <c r="D460" s="141">
        <v>12400</v>
      </c>
      <c r="E460" s="65" t="s">
        <v>192</v>
      </c>
      <c r="F460" s="8">
        <v>0.1</v>
      </c>
    </row>
    <row r="461" spans="1:6" ht="12.75">
      <c r="A461" s="163" t="s">
        <v>1032</v>
      </c>
      <c r="B461" s="163"/>
      <c r="C461" s="163"/>
      <c r="D461" s="163"/>
      <c r="E461" s="163"/>
      <c r="F461" s="163"/>
    </row>
    <row r="462" spans="1:6" ht="12.75">
      <c r="A462" s="4">
        <v>1280</v>
      </c>
      <c r="B462" s="5" t="s">
        <v>979</v>
      </c>
      <c r="C462" s="7" t="s">
        <v>347</v>
      </c>
      <c r="D462" s="141">
        <v>10600</v>
      </c>
      <c r="E462" s="6" t="s">
        <v>439</v>
      </c>
      <c r="F462" s="8">
        <v>0.05</v>
      </c>
    </row>
    <row r="463" spans="1:6" ht="12.75">
      <c r="A463" s="4">
        <v>1281</v>
      </c>
      <c r="B463" s="5" t="s">
        <v>985</v>
      </c>
      <c r="C463" s="7" t="s">
        <v>347</v>
      </c>
      <c r="D463" s="141">
        <v>19950</v>
      </c>
      <c r="E463" s="6" t="s">
        <v>439</v>
      </c>
      <c r="F463" s="8">
        <v>0.05</v>
      </c>
    </row>
    <row r="464" spans="1:6" ht="12.75">
      <c r="A464" s="4">
        <v>1283</v>
      </c>
      <c r="B464" s="5" t="s">
        <v>975</v>
      </c>
      <c r="C464" s="7" t="s">
        <v>347</v>
      </c>
      <c r="D464" s="141">
        <v>27350</v>
      </c>
      <c r="E464" s="6" t="s">
        <v>439</v>
      </c>
      <c r="F464" s="8">
        <v>0.05</v>
      </c>
    </row>
    <row r="465" spans="1:6" ht="12.75">
      <c r="A465" s="4">
        <v>1290</v>
      </c>
      <c r="B465" s="5" t="s">
        <v>968</v>
      </c>
      <c r="C465" s="7" t="s">
        <v>347</v>
      </c>
      <c r="D465" s="141">
        <v>19250</v>
      </c>
      <c r="E465" s="6" t="s">
        <v>439</v>
      </c>
      <c r="F465" s="8">
        <v>0.05</v>
      </c>
    </row>
    <row r="466" spans="1:6" ht="12.75">
      <c r="A466" s="4">
        <v>1300</v>
      </c>
      <c r="B466" s="5" t="s">
        <v>1031</v>
      </c>
      <c r="C466" s="7" t="s">
        <v>348</v>
      </c>
      <c r="D466" s="141">
        <v>800</v>
      </c>
      <c r="E466" s="6" t="s">
        <v>416</v>
      </c>
      <c r="F466" s="8">
        <v>0.2</v>
      </c>
    </row>
    <row r="467" spans="1:6" ht="12.75">
      <c r="A467" s="4">
        <v>1312</v>
      </c>
      <c r="B467" s="5" t="s">
        <v>988</v>
      </c>
      <c r="C467" s="7" t="s">
        <v>348</v>
      </c>
      <c r="D467" s="141">
        <v>1350</v>
      </c>
      <c r="E467" s="6" t="s">
        <v>414</v>
      </c>
      <c r="F467" s="8">
        <v>0.2</v>
      </c>
    </row>
    <row r="468" spans="1:6" ht="12.75">
      <c r="A468" s="4">
        <v>1320</v>
      </c>
      <c r="B468" s="5" t="s">
        <v>194</v>
      </c>
      <c r="C468" s="7" t="s">
        <v>348</v>
      </c>
      <c r="D468" s="141">
        <v>1670</v>
      </c>
      <c r="E468" s="6" t="s">
        <v>415</v>
      </c>
      <c r="F468" s="8">
        <v>0.2</v>
      </c>
    </row>
    <row r="469" spans="1:6" ht="12.75">
      <c r="A469" s="4">
        <v>1321</v>
      </c>
      <c r="B469" s="5" t="s">
        <v>195</v>
      </c>
      <c r="C469" s="7" t="s">
        <v>348</v>
      </c>
      <c r="D469" s="141">
        <v>1890</v>
      </c>
      <c r="E469" s="6" t="s">
        <v>415</v>
      </c>
      <c r="F469" s="8">
        <v>0.2</v>
      </c>
    </row>
    <row r="470" spans="1:6" ht="12.75">
      <c r="A470" s="4">
        <v>1322</v>
      </c>
      <c r="B470" s="5" t="s">
        <v>196</v>
      </c>
      <c r="C470" s="7" t="s">
        <v>348</v>
      </c>
      <c r="D470" s="141">
        <v>2510</v>
      </c>
      <c r="E470" s="6" t="s">
        <v>415</v>
      </c>
      <c r="F470" s="8">
        <v>0.2</v>
      </c>
    </row>
    <row r="471" spans="1:6" ht="12.75">
      <c r="A471" s="4">
        <v>1323</v>
      </c>
      <c r="B471" s="5" t="s">
        <v>276</v>
      </c>
      <c r="C471" s="7" t="s">
        <v>348</v>
      </c>
      <c r="D471" s="141">
        <v>3290</v>
      </c>
      <c r="E471" s="6" t="s">
        <v>415</v>
      </c>
      <c r="F471" s="8">
        <v>0.2</v>
      </c>
    </row>
    <row r="472" spans="1:6" ht="12.75">
      <c r="A472" s="4">
        <v>1338</v>
      </c>
      <c r="B472" s="5" t="s">
        <v>1010</v>
      </c>
      <c r="C472" s="7" t="s">
        <v>348</v>
      </c>
      <c r="D472" s="141">
        <v>8600</v>
      </c>
      <c r="E472" s="6" t="s">
        <v>582</v>
      </c>
      <c r="F472" s="8">
        <v>0.1</v>
      </c>
    </row>
    <row r="473" spans="1:6" ht="12.75">
      <c r="A473" s="27"/>
      <c r="B473" s="26"/>
      <c r="C473" s="23"/>
      <c r="D473" s="147"/>
      <c r="E473" s="27"/>
      <c r="F473" s="52"/>
    </row>
    <row r="474" spans="1:6" ht="12.75">
      <c r="A474" s="51" t="s">
        <v>98</v>
      </c>
      <c r="B474" s="26"/>
      <c r="C474" s="23"/>
      <c r="D474" s="147"/>
      <c r="E474" s="27"/>
      <c r="F474" s="52"/>
    </row>
    <row r="475" spans="1:6" ht="12.75">
      <c r="A475" s="172" t="s">
        <v>97</v>
      </c>
      <c r="B475" s="172"/>
      <c r="C475" s="172"/>
      <c r="D475" s="172"/>
      <c r="E475" s="172"/>
      <c r="F475" s="172"/>
    </row>
    <row r="476" spans="1:6" ht="12.75">
      <c r="A476" s="4">
        <v>1150</v>
      </c>
      <c r="B476" s="5" t="s">
        <v>767</v>
      </c>
      <c r="C476" s="7" t="s">
        <v>347</v>
      </c>
      <c r="D476" s="141">
        <v>20200</v>
      </c>
      <c r="E476" s="6" t="s">
        <v>439</v>
      </c>
      <c r="F476" s="8">
        <v>0.1</v>
      </c>
    </row>
    <row r="477" spans="1:6" ht="12.75">
      <c r="A477" s="4">
        <v>1152</v>
      </c>
      <c r="B477" s="5" t="s">
        <v>697</v>
      </c>
      <c r="C477" s="7" t="s">
        <v>347</v>
      </c>
      <c r="D477" s="148">
        <v>5400</v>
      </c>
      <c r="E477" s="6" t="s">
        <v>439</v>
      </c>
      <c r="F477" s="8">
        <v>0.1</v>
      </c>
    </row>
    <row r="478" spans="1:6" ht="12.75">
      <c r="A478" s="4">
        <v>1153</v>
      </c>
      <c r="B478" s="5" t="s">
        <v>717</v>
      </c>
      <c r="C478" s="7" t="s">
        <v>347</v>
      </c>
      <c r="D478" s="148">
        <v>8950</v>
      </c>
      <c r="E478" s="6" t="s">
        <v>439</v>
      </c>
      <c r="F478" s="8">
        <v>0.1</v>
      </c>
    </row>
    <row r="479" spans="1:6" ht="12.75">
      <c r="A479" s="4">
        <v>1154</v>
      </c>
      <c r="B479" s="5" t="s">
        <v>681</v>
      </c>
      <c r="C479" s="46" t="s">
        <v>266</v>
      </c>
      <c r="D479" s="148">
        <v>4850</v>
      </c>
      <c r="E479" s="6" t="s">
        <v>679</v>
      </c>
      <c r="F479" s="8">
        <v>0.1</v>
      </c>
    </row>
    <row r="480" spans="1:6" ht="12.75">
      <c r="A480" s="4">
        <v>1162</v>
      </c>
      <c r="B480" s="5" t="s">
        <v>678</v>
      </c>
      <c r="C480" s="46" t="s">
        <v>266</v>
      </c>
      <c r="D480" s="148">
        <v>1100</v>
      </c>
      <c r="E480" s="6" t="s">
        <v>680</v>
      </c>
      <c r="F480" s="8">
        <v>0.1</v>
      </c>
    </row>
    <row r="481" spans="1:6" ht="12.75">
      <c r="A481" s="4">
        <v>1165</v>
      </c>
      <c r="B481" s="67" t="s">
        <v>889</v>
      </c>
      <c r="C481" s="46" t="s">
        <v>266</v>
      </c>
      <c r="D481" s="148">
        <v>2000</v>
      </c>
      <c r="E481" s="6" t="s">
        <v>680</v>
      </c>
      <c r="F481" s="8">
        <v>0.15</v>
      </c>
    </row>
    <row r="483" ht="12.75">
      <c r="A483" s="35" t="s">
        <v>103</v>
      </c>
    </row>
    <row r="484" spans="1:6" ht="12.75">
      <c r="A484" s="167" t="s">
        <v>0</v>
      </c>
      <c r="B484" s="167"/>
      <c r="C484" s="167"/>
      <c r="D484" s="167"/>
      <c r="E484" s="167"/>
      <c r="F484" s="167"/>
    </row>
    <row r="485" spans="1:6" ht="12.75">
      <c r="A485" s="4">
        <v>1210</v>
      </c>
      <c r="B485" s="5" t="s">
        <v>724</v>
      </c>
      <c r="C485" s="7" t="s">
        <v>111</v>
      </c>
      <c r="D485" s="141">
        <v>1300</v>
      </c>
      <c r="E485" s="6" t="s">
        <v>10</v>
      </c>
      <c r="F485" s="8">
        <v>0.2</v>
      </c>
    </row>
    <row r="486" spans="1:6" ht="12.75">
      <c r="A486" s="4">
        <v>1211</v>
      </c>
      <c r="B486" s="5" t="s">
        <v>725</v>
      </c>
      <c r="C486" s="7" t="s">
        <v>111</v>
      </c>
      <c r="D486" s="141">
        <v>1550</v>
      </c>
      <c r="E486" s="6" t="s">
        <v>10</v>
      </c>
      <c r="F486" s="8">
        <v>0.2</v>
      </c>
    </row>
    <row r="487" spans="1:6" ht="12.75">
      <c r="A487" s="4">
        <v>1212</v>
      </c>
      <c r="B487" s="5" t="s">
        <v>726</v>
      </c>
      <c r="C487" s="7" t="s">
        <v>111</v>
      </c>
      <c r="D487" s="141">
        <v>2350</v>
      </c>
      <c r="E487" s="6" t="s">
        <v>575</v>
      </c>
      <c r="F487" s="8">
        <v>0.2</v>
      </c>
    </row>
    <row r="488" spans="1:6" ht="12.75">
      <c r="A488" s="4">
        <v>1213</v>
      </c>
      <c r="B488" s="5" t="s">
        <v>727</v>
      </c>
      <c r="C488" s="7" t="s">
        <v>111</v>
      </c>
      <c r="D488" s="141">
        <v>4650</v>
      </c>
      <c r="E488" s="6" t="s">
        <v>576</v>
      </c>
      <c r="F488" s="8">
        <v>0.2</v>
      </c>
    </row>
    <row r="489" spans="1:6" ht="12.75">
      <c r="A489" s="4">
        <v>1220</v>
      </c>
      <c r="B489" s="5" t="s">
        <v>728</v>
      </c>
      <c r="C489" s="7" t="s">
        <v>111</v>
      </c>
      <c r="D489" s="141">
        <v>750</v>
      </c>
      <c r="E489" s="6" t="s">
        <v>16</v>
      </c>
      <c r="F489" s="8">
        <v>0.2</v>
      </c>
    </row>
    <row r="490" spans="1:6" ht="12.75">
      <c r="A490" s="4">
        <v>1221</v>
      </c>
      <c r="B490" s="5" t="s">
        <v>729</v>
      </c>
      <c r="C490" s="7" t="s">
        <v>111</v>
      </c>
      <c r="D490" s="141">
        <v>980</v>
      </c>
      <c r="E490" s="6" t="s">
        <v>16</v>
      </c>
      <c r="F490" s="8">
        <v>0.2</v>
      </c>
    </row>
    <row r="491" spans="1:6" ht="12.75">
      <c r="A491" s="4">
        <v>1222</v>
      </c>
      <c r="B491" s="5" t="s">
        <v>730</v>
      </c>
      <c r="C491" s="7" t="s">
        <v>111</v>
      </c>
      <c r="D491" s="141">
        <v>1400</v>
      </c>
      <c r="E491" s="6" t="s">
        <v>575</v>
      </c>
      <c r="F491" s="8">
        <v>0.2</v>
      </c>
    </row>
    <row r="492" spans="1:6" ht="12.75">
      <c r="A492" s="4">
        <v>1223</v>
      </c>
      <c r="B492" s="5" t="s">
        <v>731</v>
      </c>
      <c r="C492" s="7" t="s">
        <v>111</v>
      </c>
      <c r="D492" s="141">
        <v>2350</v>
      </c>
      <c r="E492" s="6" t="s">
        <v>190</v>
      </c>
      <c r="F492" s="8">
        <v>0.2</v>
      </c>
    </row>
    <row r="493" spans="1:6" ht="12.75">
      <c r="A493" s="163" t="s">
        <v>104</v>
      </c>
      <c r="B493" s="163"/>
      <c r="C493" s="163"/>
      <c r="D493" s="163"/>
      <c r="E493" s="163"/>
      <c r="F493" s="163"/>
    </row>
    <row r="494" spans="1:6" ht="12.75">
      <c r="A494" s="4">
        <v>1230</v>
      </c>
      <c r="B494" s="5" t="s">
        <v>732</v>
      </c>
      <c r="C494" s="7" t="s">
        <v>111</v>
      </c>
      <c r="D494" s="141">
        <v>1700</v>
      </c>
      <c r="E494" s="6" t="s">
        <v>10</v>
      </c>
      <c r="F494" s="8">
        <v>0.2</v>
      </c>
    </row>
    <row r="495" spans="1:6" ht="12.75">
      <c r="A495" s="4">
        <v>1231</v>
      </c>
      <c r="B495" s="5" t="s">
        <v>733</v>
      </c>
      <c r="C495" s="7" t="s">
        <v>111</v>
      </c>
      <c r="D495" s="141">
        <v>2100</v>
      </c>
      <c r="E495" s="6" t="s">
        <v>575</v>
      </c>
      <c r="F495" s="8">
        <v>0.2</v>
      </c>
    </row>
    <row r="496" spans="1:6" ht="12.75">
      <c r="A496" s="4">
        <v>1232</v>
      </c>
      <c r="B496" s="5" t="s">
        <v>734</v>
      </c>
      <c r="C496" s="7" t="s">
        <v>111</v>
      </c>
      <c r="D496" s="141">
        <v>2350</v>
      </c>
      <c r="E496" s="6" t="s">
        <v>575</v>
      </c>
      <c r="F496" s="8">
        <v>0.2</v>
      </c>
    </row>
    <row r="497" spans="1:6" ht="12.75">
      <c r="A497" s="4">
        <v>1233</v>
      </c>
      <c r="B497" s="5" t="s">
        <v>735</v>
      </c>
      <c r="C497" s="7" t="s">
        <v>111</v>
      </c>
      <c r="D497" s="141">
        <v>2650</v>
      </c>
      <c r="E497" s="6" t="s">
        <v>575</v>
      </c>
      <c r="F497" s="8">
        <v>0.2</v>
      </c>
    </row>
    <row r="498" spans="1:6" ht="12.75">
      <c r="A498" s="4">
        <v>1234</v>
      </c>
      <c r="B498" s="5" t="s">
        <v>736</v>
      </c>
      <c r="C498" s="7" t="s">
        <v>111</v>
      </c>
      <c r="D498" s="141">
        <v>4200</v>
      </c>
      <c r="E498" s="6" t="s">
        <v>576</v>
      </c>
      <c r="F498" s="8">
        <v>0.2</v>
      </c>
    </row>
    <row r="499" spans="1:6" ht="12.75">
      <c r="A499" s="4">
        <v>1235</v>
      </c>
      <c r="B499" s="5" t="s">
        <v>737</v>
      </c>
      <c r="C499" s="7" t="s">
        <v>111</v>
      </c>
      <c r="D499" s="141">
        <v>5600</v>
      </c>
      <c r="E499" s="6" t="s">
        <v>576</v>
      </c>
      <c r="F499" s="8">
        <v>0.2</v>
      </c>
    </row>
    <row r="500" spans="1:6" ht="12.75">
      <c r="A500" s="4">
        <v>1236</v>
      </c>
      <c r="B500" s="5" t="s">
        <v>495</v>
      </c>
      <c r="C500" s="7" t="s">
        <v>111</v>
      </c>
      <c r="D500" s="141">
        <v>1550</v>
      </c>
      <c r="E500" s="6" t="s">
        <v>52</v>
      </c>
      <c r="F500" s="8">
        <v>0.2</v>
      </c>
    </row>
    <row r="501" spans="1:6" ht="12.75">
      <c r="A501" s="163" t="s">
        <v>82</v>
      </c>
      <c r="B501" s="163"/>
      <c r="C501" s="163"/>
      <c r="D501" s="163"/>
      <c r="E501" s="163"/>
      <c r="F501" s="163"/>
    </row>
    <row r="502" spans="1:6" ht="12.75">
      <c r="A502" s="4">
        <v>1242</v>
      </c>
      <c r="B502" s="5" t="s">
        <v>738</v>
      </c>
      <c r="C502" s="7" t="s">
        <v>111</v>
      </c>
      <c r="D502" s="141">
        <v>1200</v>
      </c>
      <c r="E502" s="6" t="s">
        <v>4</v>
      </c>
      <c r="F502" s="8">
        <v>0.2</v>
      </c>
    </row>
    <row r="503" spans="1:6" ht="12.75">
      <c r="A503" s="4">
        <v>1252</v>
      </c>
      <c r="B503" s="5" t="s">
        <v>739</v>
      </c>
      <c r="C503" s="7" t="s">
        <v>111</v>
      </c>
      <c r="D503" s="141">
        <v>600</v>
      </c>
      <c r="E503" s="6" t="s">
        <v>4</v>
      </c>
      <c r="F503" s="8">
        <v>0.2</v>
      </c>
    </row>
    <row r="504" spans="1:6" ht="12.75">
      <c r="A504" s="4">
        <v>1255</v>
      </c>
      <c r="B504" s="5" t="s">
        <v>740</v>
      </c>
      <c r="C504" s="7" t="s">
        <v>111</v>
      </c>
      <c r="D504" s="141">
        <v>1600</v>
      </c>
      <c r="E504" s="6" t="s">
        <v>10</v>
      </c>
      <c r="F504" s="8">
        <v>0.2</v>
      </c>
    </row>
    <row r="505" spans="1:6" ht="12.75">
      <c r="A505" s="4">
        <v>1256</v>
      </c>
      <c r="B505" s="5" t="s">
        <v>579</v>
      </c>
      <c r="C505" s="7" t="s">
        <v>111</v>
      </c>
      <c r="D505" s="141">
        <v>3700</v>
      </c>
      <c r="E505" s="6" t="s">
        <v>155</v>
      </c>
      <c r="F505" s="8">
        <v>0.2</v>
      </c>
    </row>
    <row r="506" spans="1:6" ht="12.75">
      <c r="A506" s="163" t="s">
        <v>105</v>
      </c>
      <c r="B506" s="163"/>
      <c r="C506" s="163"/>
      <c r="D506" s="163"/>
      <c r="E506" s="163"/>
      <c r="F506" s="163"/>
    </row>
    <row r="507" spans="1:6" ht="12.75">
      <c r="A507" s="4">
        <v>1261</v>
      </c>
      <c r="B507" s="5" t="s">
        <v>578</v>
      </c>
      <c r="C507" s="7" t="s">
        <v>284</v>
      </c>
      <c r="D507" s="141">
        <v>2230</v>
      </c>
      <c r="E507" s="6" t="s">
        <v>184</v>
      </c>
      <c r="F507" s="8">
        <v>0.15</v>
      </c>
    </row>
    <row r="508" spans="1:6" ht="12.75">
      <c r="A508" s="4">
        <v>1262</v>
      </c>
      <c r="B508" s="5" t="s">
        <v>577</v>
      </c>
      <c r="C508" s="7" t="s">
        <v>284</v>
      </c>
      <c r="D508" s="141">
        <v>14980</v>
      </c>
      <c r="E508" s="6" t="s">
        <v>75</v>
      </c>
      <c r="F508" s="8">
        <v>0.1</v>
      </c>
    </row>
    <row r="509" spans="1:6" ht="12.75">
      <c r="A509" s="4">
        <v>1270</v>
      </c>
      <c r="B509" s="5" t="s">
        <v>338</v>
      </c>
      <c r="C509" s="7" t="s">
        <v>190</v>
      </c>
      <c r="D509" s="141">
        <v>6100</v>
      </c>
      <c r="E509" s="6" t="s">
        <v>154</v>
      </c>
      <c r="F509" s="8">
        <v>0.2</v>
      </c>
    </row>
    <row r="511" ht="12.75">
      <c r="A511" s="35" t="s">
        <v>315</v>
      </c>
    </row>
    <row r="512" spans="1:6" ht="12.75">
      <c r="A512" s="167" t="s">
        <v>0</v>
      </c>
      <c r="B512" s="167"/>
      <c r="C512" s="167"/>
      <c r="D512" s="167"/>
      <c r="E512" s="167"/>
      <c r="F512" s="167"/>
    </row>
    <row r="513" spans="1:6" ht="12.75">
      <c r="A513" s="4">
        <v>1330</v>
      </c>
      <c r="B513" s="5" t="s">
        <v>743</v>
      </c>
      <c r="C513" s="4" t="s">
        <v>48</v>
      </c>
      <c r="D513" s="141">
        <v>6400</v>
      </c>
      <c r="E513" s="6" t="s">
        <v>16</v>
      </c>
      <c r="F513" s="8">
        <v>0.1</v>
      </c>
    </row>
    <row r="514" spans="1:6" ht="12.75">
      <c r="A514" s="4">
        <v>1331</v>
      </c>
      <c r="B514" s="5" t="s">
        <v>744</v>
      </c>
      <c r="C514" s="4" t="s">
        <v>48</v>
      </c>
      <c r="D514" s="141">
        <v>3120</v>
      </c>
      <c r="E514" s="65" t="s">
        <v>16</v>
      </c>
      <c r="F514" s="8">
        <v>0.1</v>
      </c>
    </row>
    <row r="515" spans="1:6" ht="12.75">
      <c r="A515" s="4">
        <v>1332</v>
      </c>
      <c r="B515" s="5" t="s">
        <v>745</v>
      </c>
      <c r="C515" s="4" t="s">
        <v>48</v>
      </c>
      <c r="D515" s="141">
        <v>4670</v>
      </c>
      <c r="E515" s="65" t="s">
        <v>16</v>
      </c>
      <c r="F515" s="8">
        <v>0.1</v>
      </c>
    </row>
    <row r="516" spans="1:6" ht="12.75">
      <c r="A516" s="4">
        <v>1333</v>
      </c>
      <c r="B516" s="5" t="s">
        <v>746</v>
      </c>
      <c r="C516" s="4" t="s">
        <v>48</v>
      </c>
      <c r="D516" s="141">
        <v>6370</v>
      </c>
      <c r="E516" s="65" t="s">
        <v>16</v>
      </c>
      <c r="F516" s="8">
        <v>0.1</v>
      </c>
    </row>
    <row r="517" spans="1:6" ht="12.75">
      <c r="A517" s="4">
        <v>1334</v>
      </c>
      <c r="B517" s="5" t="s">
        <v>747</v>
      </c>
      <c r="C517" s="4" t="s">
        <v>48</v>
      </c>
      <c r="D517" s="141">
        <v>3960</v>
      </c>
      <c r="E517" s="65" t="s">
        <v>16</v>
      </c>
      <c r="F517" s="8">
        <v>0.1</v>
      </c>
    </row>
    <row r="518" spans="1:6" ht="12.75">
      <c r="A518" s="4">
        <v>1335</v>
      </c>
      <c r="B518" s="5" t="s">
        <v>748</v>
      </c>
      <c r="C518" s="4" t="s">
        <v>48</v>
      </c>
      <c r="D518" s="141">
        <v>8960</v>
      </c>
      <c r="E518" s="65" t="s">
        <v>155</v>
      </c>
      <c r="F518" s="8">
        <v>0.1</v>
      </c>
    </row>
    <row r="519" spans="1:6" ht="12.75">
      <c r="A519" s="4">
        <v>1336</v>
      </c>
      <c r="B519" s="5" t="s">
        <v>749</v>
      </c>
      <c r="C519" s="4" t="s">
        <v>48</v>
      </c>
      <c r="D519" s="141">
        <v>13200</v>
      </c>
      <c r="E519" s="6" t="s">
        <v>155</v>
      </c>
      <c r="F519" s="8">
        <v>0.1</v>
      </c>
    </row>
    <row r="520" spans="1:6" ht="12.75">
      <c r="A520" s="4">
        <v>1339</v>
      </c>
      <c r="B520" s="5" t="s">
        <v>454</v>
      </c>
      <c r="C520" s="103" t="s">
        <v>833</v>
      </c>
      <c r="D520" s="141" t="s">
        <v>855</v>
      </c>
      <c r="E520" s="65" t="s">
        <v>834</v>
      </c>
      <c r="F520" s="8">
        <v>0.1</v>
      </c>
    </row>
    <row r="521" spans="1:6" ht="12.75">
      <c r="A521" s="4">
        <v>1340</v>
      </c>
      <c r="B521" s="5" t="s">
        <v>1004</v>
      </c>
      <c r="C521" s="4" t="s">
        <v>48</v>
      </c>
      <c r="D521" s="141">
        <v>4670</v>
      </c>
      <c r="E521" s="6" t="s">
        <v>2</v>
      </c>
      <c r="F521" s="8">
        <v>0.1</v>
      </c>
    </row>
    <row r="522" spans="1:6" ht="12.75">
      <c r="A522" s="163" t="s">
        <v>124</v>
      </c>
      <c r="B522" s="163"/>
      <c r="C522" s="163"/>
      <c r="D522" s="163"/>
      <c r="E522" s="163"/>
      <c r="F522" s="163"/>
    </row>
    <row r="523" spans="1:6" ht="12.75">
      <c r="A523" s="4">
        <v>1351</v>
      </c>
      <c r="B523" s="67" t="s">
        <v>789</v>
      </c>
      <c r="C523" s="7" t="s">
        <v>787</v>
      </c>
      <c r="D523" s="149">
        <v>2300</v>
      </c>
      <c r="E523" s="6" t="s">
        <v>192</v>
      </c>
      <c r="F523" s="8">
        <v>0.2</v>
      </c>
    </row>
    <row r="524" spans="1:6" ht="12.75">
      <c r="A524" s="4">
        <v>1352</v>
      </c>
      <c r="B524" s="67" t="s">
        <v>790</v>
      </c>
      <c r="C524" s="7" t="s">
        <v>787</v>
      </c>
      <c r="D524" s="149">
        <v>2800</v>
      </c>
      <c r="E524" s="6" t="s">
        <v>192</v>
      </c>
      <c r="F524" s="8">
        <v>0.2</v>
      </c>
    </row>
    <row r="525" spans="1:6" ht="12.75">
      <c r="A525" s="4">
        <v>1353</v>
      </c>
      <c r="B525" s="67" t="s">
        <v>791</v>
      </c>
      <c r="C525" s="7" t="s">
        <v>787</v>
      </c>
      <c r="D525" s="149">
        <v>3700</v>
      </c>
      <c r="E525" s="6" t="s">
        <v>192</v>
      </c>
      <c r="F525" s="8">
        <v>0.2</v>
      </c>
    </row>
    <row r="526" spans="1:6" ht="12.75">
      <c r="A526" s="4">
        <v>1361</v>
      </c>
      <c r="B526" s="5" t="s">
        <v>850</v>
      </c>
      <c r="C526" s="7" t="s">
        <v>283</v>
      </c>
      <c r="D526" s="149">
        <v>4800</v>
      </c>
      <c r="E526" s="6" t="s">
        <v>192</v>
      </c>
      <c r="F526" s="8">
        <v>0.1</v>
      </c>
    </row>
    <row r="527" spans="1:6" ht="12.75">
      <c r="A527" s="4">
        <v>1362</v>
      </c>
      <c r="B527" s="5" t="s">
        <v>851</v>
      </c>
      <c r="C527" s="7" t="s">
        <v>283</v>
      </c>
      <c r="D527" s="149">
        <v>5050</v>
      </c>
      <c r="E527" s="6" t="s">
        <v>192</v>
      </c>
      <c r="F527" s="8">
        <v>0.1</v>
      </c>
    </row>
    <row r="528" spans="1:6" ht="12.75">
      <c r="A528" s="4">
        <v>1363</v>
      </c>
      <c r="B528" s="5" t="s">
        <v>852</v>
      </c>
      <c r="C528" s="7" t="s">
        <v>283</v>
      </c>
      <c r="D528" s="149">
        <v>5200</v>
      </c>
      <c r="E528" s="6" t="s">
        <v>192</v>
      </c>
      <c r="F528" s="8">
        <v>0.1</v>
      </c>
    </row>
    <row r="530" ht="12.75">
      <c r="A530" s="35" t="s">
        <v>580</v>
      </c>
    </row>
    <row r="531" spans="1:6" ht="12.75">
      <c r="A531" s="167" t="s">
        <v>581</v>
      </c>
      <c r="B531" s="167"/>
      <c r="C531" s="167"/>
      <c r="D531" s="167"/>
      <c r="E531" s="167"/>
      <c r="F531" s="167"/>
    </row>
    <row r="532" spans="1:6" ht="12.75">
      <c r="A532" s="4">
        <v>1411</v>
      </c>
      <c r="B532" s="5" t="s">
        <v>540</v>
      </c>
      <c r="C532" s="7" t="s">
        <v>283</v>
      </c>
      <c r="D532" s="141">
        <v>27450</v>
      </c>
      <c r="E532" s="6" t="s">
        <v>192</v>
      </c>
      <c r="F532" s="8">
        <v>0.1</v>
      </c>
    </row>
    <row r="533" spans="1:6" ht="12.75">
      <c r="A533" s="4">
        <v>1417</v>
      </c>
      <c r="B533" s="5" t="s">
        <v>107</v>
      </c>
      <c r="C533" s="7" t="s">
        <v>108</v>
      </c>
      <c r="D533" s="141">
        <v>22360</v>
      </c>
      <c r="E533" s="6" t="s">
        <v>109</v>
      </c>
      <c r="F533" s="8">
        <v>0.1</v>
      </c>
    </row>
    <row r="534" spans="1:6" ht="12.75">
      <c r="A534" s="4">
        <v>1418</v>
      </c>
      <c r="B534" s="5" t="s">
        <v>636</v>
      </c>
      <c r="C534" s="7" t="s">
        <v>108</v>
      </c>
      <c r="D534" s="141">
        <v>21000</v>
      </c>
      <c r="E534" s="6" t="s">
        <v>109</v>
      </c>
      <c r="F534" s="8">
        <v>0.1</v>
      </c>
    </row>
    <row r="535" spans="1:6" ht="12.75">
      <c r="A535" s="4">
        <v>1419</v>
      </c>
      <c r="B535" s="5" t="s">
        <v>541</v>
      </c>
      <c r="C535" s="7" t="s">
        <v>108</v>
      </c>
      <c r="D535" s="141">
        <v>21300</v>
      </c>
      <c r="E535" s="6" t="s">
        <v>154</v>
      </c>
      <c r="F535" s="8">
        <v>0.1</v>
      </c>
    </row>
    <row r="536" spans="1:6" ht="12.75">
      <c r="A536" s="4">
        <v>1420</v>
      </c>
      <c r="B536" s="5" t="s">
        <v>302</v>
      </c>
      <c r="C536" s="7" t="s">
        <v>283</v>
      </c>
      <c r="D536" s="141">
        <v>19900</v>
      </c>
      <c r="E536" s="6" t="s">
        <v>192</v>
      </c>
      <c r="F536" s="8">
        <v>0.1</v>
      </c>
    </row>
    <row r="537" spans="1:6" ht="12.75">
      <c r="A537" s="4">
        <v>1425</v>
      </c>
      <c r="B537" s="5" t="s">
        <v>303</v>
      </c>
      <c r="C537" s="103" t="s">
        <v>920</v>
      </c>
      <c r="D537" s="141">
        <v>3500</v>
      </c>
      <c r="E537" s="6" t="s">
        <v>582</v>
      </c>
      <c r="F537" s="8">
        <v>0.1</v>
      </c>
    </row>
    <row r="538" spans="1:6" ht="12.75">
      <c r="A538" s="4">
        <v>1426</v>
      </c>
      <c r="B538" s="5" t="s">
        <v>560</v>
      </c>
      <c r="C538" s="7" t="s">
        <v>920</v>
      </c>
      <c r="D538" s="141">
        <v>7800</v>
      </c>
      <c r="E538" s="6" t="s">
        <v>582</v>
      </c>
      <c r="F538" s="8">
        <v>0.1</v>
      </c>
    </row>
    <row r="539" spans="1:6" ht="12.75">
      <c r="A539" s="42" t="s">
        <v>537</v>
      </c>
      <c r="B539" s="42"/>
      <c r="C539" s="43"/>
      <c r="D539" s="145"/>
      <c r="E539" s="43"/>
      <c r="F539" s="43"/>
    </row>
    <row r="540" spans="1:6" ht="12.75">
      <c r="A540" s="4">
        <v>1450</v>
      </c>
      <c r="B540" s="5" t="s">
        <v>354</v>
      </c>
      <c r="C540" s="7" t="s">
        <v>296</v>
      </c>
      <c r="D540" s="141">
        <v>790</v>
      </c>
      <c r="E540" s="6" t="s">
        <v>190</v>
      </c>
      <c r="F540" s="8">
        <v>0.2</v>
      </c>
    </row>
    <row r="541" spans="1:6" ht="12.75">
      <c r="A541" s="4">
        <v>1451</v>
      </c>
      <c r="B541" s="5" t="s">
        <v>356</v>
      </c>
      <c r="C541" s="7" t="s">
        <v>296</v>
      </c>
      <c r="D541" s="141">
        <v>1080</v>
      </c>
      <c r="E541" s="6" t="s">
        <v>190</v>
      </c>
      <c r="F541" s="8">
        <v>0.2</v>
      </c>
    </row>
    <row r="542" spans="1:6" ht="12.75">
      <c r="A542" s="4">
        <v>1452</v>
      </c>
      <c r="B542" s="5" t="s">
        <v>304</v>
      </c>
      <c r="C542" s="7" t="s">
        <v>296</v>
      </c>
      <c r="D542" s="141">
        <v>1750</v>
      </c>
      <c r="E542" s="6" t="s">
        <v>190</v>
      </c>
      <c r="F542" s="8">
        <v>0.2</v>
      </c>
    </row>
    <row r="543" spans="1:6" ht="12.75">
      <c r="A543" s="4">
        <v>1453</v>
      </c>
      <c r="B543" s="5" t="s">
        <v>305</v>
      </c>
      <c r="C543" s="7" t="s">
        <v>296</v>
      </c>
      <c r="D543" s="141">
        <v>1940</v>
      </c>
      <c r="E543" s="6" t="s">
        <v>190</v>
      </c>
      <c r="F543" s="8">
        <v>0.2</v>
      </c>
    </row>
    <row r="544" spans="1:6" ht="12.75">
      <c r="A544" s="4">
        <v>1454</v>
      </c>
      <c r="B544" s="5" t="s">
        <v>357</v>
      </c>
      <c r="C544" s="7" t="s">
        <v>296</v>
      </c>
      <c r="D544" s="141">
        <v>2880</v>
      </c>
      <c r="E544" s="6" t="s">
        <v>190</v>
      </c>
      <c r="F544" s="8">
        <v>0.2</v>
      </c>
    </row>
    <row r="545" spans="1:6" ht="12.75">
      <c r="A545" s="113">
        <v>1455</v>
      </c>
      <c r="B545" s="5" t="s">
        <v>1030</v>
      </c>
      <c r="C545" s="7" t="s">
        <v>296</v>
      </c>
      <c r="D545" s="141">
        <v>890</v>
      </c>
      <c r="E545" s="6" t="s">
        <v>190</v>
      </c>
      <c r="F545" s="8">
        <v>0.2</v>
      </c>
    </row>
    <row r="546" spans="1:6" ht="12.75">
      <c r="A546" s="163" t="s">
        <v>373</v>
      </c>
      <c r="B546" s="163"/>
      <c r="C546" s="163"/>
      <c r="D546" s="163"/>
      <c r="E546" s="163"/>
      <c r="F546" s="163"/>
    </row>
    <row r="547" spans="1:6" ht="12.75">
      <c r="A547" s="4">
        <v>1490</v>
      </c>
      <c r="B547" s="5" t="s">
        <v>542</v>
      </c>
      <c r="C547" s="7" t="s">
        <v>296</v>
      </c>
      <c r="D547" s="141">
        <v>1870</v>
      </c>
      <c r="E547" s="6" t="s">
        <v>111</v>
      </c>
      <c r="F547" s="8">
        <v>0.1</v>
      </c>
    </row>
    <row r="548" spans="1:6" ht="12.75">
      <c r="A548" s="4">
        <v>1491</v>
      </c>
      <c r="B548" s="5" t="s">
        <v>543</v>
      </c>
      <c r="C548" s="7" t="s">
        <v>296</v>
      </c>
      <c r="D548" s="141">
        <v>3050</v>
      </c>
      <c r="E548" s="6" t="s">
        <v>111</v>
      </c>
      <c r="F548" s="8">
        <v>0.1</v>
      </c>
    </row>
    <row r="549" spans="1:6" ht="12.75">
      <c r="A549" s="4">
        <v>1492</v>
      </c>
      <c r="B549" s="5" t="s">
        <v>546</v>
      </c>
      <c r="C549" s="7" t="s">
        <v>296</v>
      </c>
      <c r="D549" s="141">
        <v>3750</v>
      </c>
      <c r="E549" s="6" t="s">
        <v>111</v>
      </c>
      <c r="F549" s="8">
        <v>0.1</v>
      </c>
    </row>
    <row r="550" spans="1:6" ht="12.75">
      <c r="A550" s="4">
        <v>1493</v>
      </c>
      <c r="B550" s="5" t="s">
        <v>547</v>
      </c>
      <c r="C550" s="7" t="s">
        <v>296</v>
      </c>
      <c r="D550" s="141">
        <v>5050</v>
      </c>
      <c r="E550" s="6" t="s">
        <v>111</v>
      </c>
      <c r="F550" s="8">
        <v>0.1</v>
      </c>
    </row>
    <row r="551" spans="1:6" ht="12.75">
      <c r="A551" s="163" t="s">
        <v>374</v>
      </c>
      <c r="B551" s="163"/>
      <c r="C551" s="163"/>
      <c r="D551" s="163"/>
      <c r="E551" s="163"/>
      <c r="F551" s="163"/>
    </row>
    <row r="552" spans="1:6" ht="12.75">
      <c r="A552" s="12">
        <v>1505</v>
      </c>
      <c r="B552" s="14" t="s">
        <v>535</v>
      </c>
      <c r="C552" s="15" t="s">
        <v>296</v>
      </c>
      <c r="D552" s="142">
        <v>1700</v>
      </c>
      <c r="E552" s="2" t="s">
        <v>120</v>
      </c>
      <c r="F552" s="3">
        <v>0.1</v>
      </c>
    </row>
    <row r="553" spans="1:6" ht="12.75">
      <c r="A553" s="12">
        <v>1506</v>
      </c>
      <c r="B553" s="14" t="s">
        <v>536</v>
      </c>
      <c r="C553" s="15" t="s">
        <v>296</v>
      </c>
      <c r="D553" s="142">
        <v>2100</v>
      </c>
      <c r="E553" s="2" t="s">
        <v>120</v>
      </c>
      <c r="F553" s="3">
        <v>0.1</v>
      </c>
    </row>
    <row r="554" spans="1:6" ht="12.75">
      <c r="A554" s="163" t="s">
        <v>430</v>
      </c>
      <c r="B554" s="163"/>
      <c r="C554" s="163"/>
      <c r="D554" s="163"/>
      <c r="E554" s="163"/>
      <c r="F554" s="163"/>
    </row>
    <row r="555" spans="1:6" ht="12.75">
      <c r="A555" s="12">
        <v>1557</v>
      </c>
      <c r="B555" s="14" t="s">
        <v>405</v>
      </c>
      <c r="C555" s="15" t="s">
        <v>284</v>
      </c>
      <c r="D555" s="142">
        <v>13350</v>
      </c>
      <c r="E555" s="2" t="s">
        <v>548</v>
      </c>
      <c r="F555" s="3">
        <v>0.2</v>
      </c>
    </row>
    <row r="556" spans="1:6" ht="12.75">
      <c r="A556" s="12">
        <v>1558</v>
      </c>
      <c r="B556" s="14" t="s">
        <v>600</v>
      </c>
      <c r="C556" s="15" t="s">
        <v>284</v>
      </c>
      <c r="D556" s="142">
        <v>16000</v>
      </c>
      <c r="E556" s="2" t="s">
        <v>548</v>
      </c>
      <c r="F556" s="3">
        <v>0.2</v>
      </c>
    </row>
    <row r="557" ht="12.75">
      <c r="D557" s="137" t="s">
        <v>11</v>
      </c>
    </row>
    <row r="558" ht="12.75">
      <c r="A558" s="35" t="s">
        <v>297</v>
      </c>
    </row>
    <row r="559" spans="1:6" ht="12.75">
      <c r="A559" s="167" t="s">
        <v>496</v>
      </c>
      <c r="B559" s="167"/>
      <c r="C559" s="167"/>
      <c r="D559" s="167"/>
      <c r="E559" s="167"/>
      <c r="F559" s="167"/>
    </row>
    <row r="560" spans="1:6" ht="12.75">
      <c r="A560" s="34">
        <v>1570</v>
      </c>
      <c r="B560" s="5" t="s">
        <v>36</v>
      </c>
      <c r="C560" s="4" t="s">
        <v>193</v>
      </c>
      <c r="D560" s="138">
        <v>3500</v>
      </c>
      <c r="E560" s="6" t="s">
        <v>37</v>
      </c>
      <c r="F560" s="3">
        <v>0.2</v>
      </c>
    </row>
    <row r="561" spans="1:6" ht="12.75">
      <c r="A561" s="4">
        <v>1573</v>
      </c>
      <c r="B561" s="5" t="s">
        <v>404</v>
      </c>
      <c r="C561" s="4" t="s">
        <v>193</v>
      </c>
      <c r="D561" s="138">
        <v>2820</v>
      </c>
      <c r="E561" s="6" t="s">
        <v>150</v>
      </c>
      <c r="F561" s="8">
        <v>0.05</v>
      </c>
    </row>
    <row r="562" spans="1:6" ht="12.75">
      <c r="A562" s="4">
        <v>1575</v>
      </c>
      <c r="B562" s="5" t="s">
        <v>498</v>
      </c>
      <c r="C562" s="4" t="s">
        <v>193</v>
      </c>
      <c r="D562" s="138">
        <v>2910</v>
      </c>
      <c r="E562" s="6" t="s">
        <v>150</v>
      </c>
      <c r="F562" s="8">
        <v>0.05</v>
      </c>
    </row>
    <row r="563" spans="1:6" ht="12.75">
      <c r="A563" s="4">
        <v>1578</v>
      </c>
      <c r="B563" s="5" t="s">
        <v>499</v>
      </c>
      <c r="C563" s="4" t="s">
        <v>193</v>
      </c>
      <c r="D563" s="138">
        <v>2690</v>
      </c>
      <c r="E563" s="6" t="s">
        <v>150</v>
      </c>
      <c r="F563" s="8">
        <v>0.05</v>
      </c>
    </row>
    <row r="564" spans="1:6" ht="12.75">
      <c r="A564" s="34">
        <v>1580</v>
      </c>
      <c r="B564" s="5" t="s">
        <v>38</v>
      </c>
      <c r="C564" s="4" t="s">
        <v>193</v>
      </c>
      <c r="D564" s="138">
        <v>3100</v>
      </c>
      <c r="E564" s="6" t="s">
        <v>1033</v>
      </c>
      <c r="F564" s="69" t="s">
        <v>589</v>
      </c>
    </row>
    <row r="565" spans="1:4" ht="12.75">
      <c r="A565" s="4">
        <v>1590</v>
      </c>
      <c r="B565" s="5" t="s">
        <v>501</v>
      </c>
      <c r="C565" s="4" t="s">
        <v>505</v>
      </c>
      <c r="D565" s="138">
        <v>39300</v>
      </c>
    </row>
    <row r="566" spans="1:4" ht="12.75">
      <c r="A566" s="4">
        <v>1591</v>
      </c>
      <c r="B566" s="5" t="s">
        <v>501</v>
      </c>
      <c r="C566" s="4" t="s">
        <v>503</v>
      </c>
      <c r="D566" s="138">
        <v>14050</v>
      </c>
    </row>
    <row r="567" spans="1:4" ht="12.75">
      <c r="A567" s="4">
        <v>1592</v>
      </c>
      <c r="B567" s="5" t="s">
        <v>501</v>
      </c>
      <c r="C567" s="4" t="s">
        <v>504</v>
      </c>
      <c r="D567" s="138">
        <v>2200</v>
      </c>
    </row>
    <row r="568" spans="1:4" ht="12.75">
      <c r="A568" s="4">
        <v>1610</v>
      </c>
      <c r="B568" s="5" t="s">
        <v>500</v>
      </c>
      <c r="C568" s="4" t="s">
        <v>101</v>
      </c>
      <c r="D568" s="138">
        <v>210000</v>
      </c>
    </row>
    <row r="569" spans="1:4" ht="12.75">
      <c r="A569" s="4">
        <v>1611</v>
      </c>
      <c r="B569" s="5" t="s">
        <v>500</v>
      </c>
      <c r="C569" s="4" t="s">
        <v>503</v>
      </c>
      <c r="D569" s="138">
        <v>60000</v>
      </c>
    </row>
    <row r="570" spans="1:4" ht="12.75">
      <c r="A570" s="4">
        <v>1612</v>
      </c>
      <c r="B570" s="5" t="s">
        <v>500</v>
      </c>
      <c r="C570" s="4" t="s">
        <v>504</v>
      </c>
      <c r="D570" s="138">
        <v>9000</v>
      </c>
    </row>
    <row r="571" spans="1:6" ht="12.75">
      <c r="A571" s="4">
        <v>1613</v>
      </c>
      <c r="B571" s="5" t="s">
        <v>896</v>
      </c>
      <c r="C571" s="4" t="s">
        <v>193</v>
      </c>
      <c r="D571" s="138" t="s">
        <v>855</v>
      </c>
      <c r="E571" s="6" t="s">
        <v>897</v>
      </c>
      <c r="F571" s="8">
        <v>0.3</v>
      </c>
    </row>
    <row r="572" spans="1:6" ht="12.75">
      <c r="A572" s="4">
        <v>1620</v>
      </c>
      <c r="B572" s="5" t="s">
        <v>502</v>
      </c>
      <c r="C572" s="4" t="s">
        <v>503</v>
      </c>
      <c r="D572" s="150">
        <v>19000</v>
      </c>
      <c r="E572" s="111" t="s">
        <v>531</v>
      </c>
      <c r="F572" s="112">
        <v>0.1</v>
      </c>
    </row>
    <row r="573" spans="1:4" ht="12.75">
      <c r="A573" s="34">
        <v>1621</v>
      </c>
      <c r="B573" s="5" t="s">
        <v>502</v>
      </c>
      <c r="C573" s="4" t="s">
        <v>504</v>
      </c>
      <c r="D573" s="138">
        <v>2400</v>
      </c>
    </row>
    <row r="574" spans="1:6" ht="12.75">
      <c r="A574" s="34">
        <v>1622</v>
      </c>
      <c r="B574" s="5" t="s">
        <v>507</v>
      </c>
      <c r="C574" s="4" t="s">
        <v>503</v>
      </c>
      <c r="D574" s="150">
        <v>58700</v>
      </c>
      <c r="E574" s="47" t="s">
        <v>531</v>
      </c>
      <c r="F574" s="48">
        <v>0.1</v>
      </c>
    </row>
    <row r="575" spans="1:4" ht="12.75">
      <c r="A575" s="34">
        <v>1623</v>
      </c>
      <c r="B575" s="5" t="s">
        <v>507</v>
      </c>
      <c r="C575" s="4" t="s">
        <v>504</v>
      </c>
      <c r="D575" s="140">
        <v>7400</v>
      </c>
    </row>
    <row r="576" spans="1:6" ht="12.75">
      <c r="A576" s="172" t="s">
        <v>506</v>
      </c>
      <c r="B576" s="172"/>
      <c r="C576" s="172"/>
      <c r="D576" s="172"/>
      <c r="E576" s="172"/>
      <c r="F576" s="172"/>
    </row>
    <row r="577" spans="1:6" ht="12.75">
      <c r="A577" s="4">
        <v>1630</v>
      </c>
      <c r="B577" s="5" t="s">
        <v>508</v>
      </c>
      <c r="C577" s="4" t="s">
        <v>193</v>
      </c>
      <c r="D577" s="138">
        <v>4390</v>
      </c>
      <c r="E577" s="6" t="s">
        <v>150</v>
      </c>
      <c r="F577" s="8">
        <v>0.05</v>
      </c>
    </row>
    <row r="578" spans="1:6" ht="12.75">
      <c r="A578" s="4">
        <v>1631</v>
      </c>
      <c r="B578" s="5" t="s">
        <v>509</v>
      </c>
      <c r="C578" s="4" t="s">
        <v>193</v>
      </c>
      <c r="D578" s="140">
        <v>3660</v>
      </c>
      <c r="E578" s="6" t="s">
        <v>150</v>
      </c>
      <c r="F578" s="8">
        <v>0.05</v>
      </c>
    </row>
    <row r="579" spans="1:6" ht="12.75">
      <c r="A579" s="4">
        <v>1632</v>
      </c>
      <c r="B579" s="5" t="s">
        <v>510</v>
      </c>
      <c r="C579" s="4" t="s">
        <v>193</v>
      </c>
      <c r="D579" s="138">
        <v>4820</v>
      </c>
      <c r="E579" s="6" t="s">
        <v>150</v>
      </c>
      <c r="F579" s="8">
        <v>0.05</v>
      </c>
    </row>
    <row r="580" spans="1:6" ht="12.75">
      <c r="A580" s="4">
        <v>1640</v>
      </c>
      <c r="B580" s="5" t="s">
        <v>515</v>
      </c>
      <c r="C580" s="4" t="s">
        <v>503</v>
      </c>
      <c r="D580" s="138">
        <v>21300</v>
      </c>
      <c r="E580" s="111" t="s">
        <v>531</v>
      </c>
      <c r="F580" s="112">
        <v>0.1</v>
      </c>
    </row>
    <row r="581" spans="1:6" ht="12.75">
      <c r="A581" s="4">
        <v>1641</v>
      </c>
      <c r="B581" s="5" t="s">
        <v>516</v>
      </c>
      <c r="C581" s="4" t="s">
        <v>517</v>
      </c>
      <c r="D581" s="138">
        <v>1600</v>
      </c>
      <c r="E581" s="47" t="s">
        <v>532</v>
      </c>
      <c r="F581" s="48">
        <v>0.2</v>
      </c>
    </row>
    <row r="582" spans="1:6" ht="12.75">
      <c r="A582" s="4">
        <v>1642</v>
      </c>
      <c r="B582" s="5" t="s">
        <v>875</v>
      </c>
      <c r="C582" s="4" t="s">
        <v>876</v>
      </c>
      <c r="D582" s="138">
        <v>10500</v>
      </c>
      <c r="E582" s="111" t="s">
        <v>531</v>
      </c>
      <c r="F582" s="112">
        <v>0.1</v>
      </c>
    </row>
    <row r="583" spans="1:6" ht="12.75">
      <c r="A583" s="4">
        <v>1643</v>
      </c>
      <c r="B583" s="5" t="s">
        <v>877</v>
      </c>
      <c r="C583" s="4" t="s">
        <v>504</v>
      </c>
      <c r="D583" s="138">
        <v>2700</v>
      </c>
      <c r="E583" s="110"/>
      <c r="F583" s="120"/>
    </row>
    <row r="584" spans="1:6" ht="12.75">
      <c r="A584" s="4">
        <v>1650</v>
      </c>
      <c r="B584" s="5" t="s">
        <v>299</v>
      </c>
      <c r="C584" s="4" t="s">
        <v>339</v>
      </c>
      <c r="D584" s="138">
        <v>800</v>
      </c>
      <c r="E584" s="6" t="s">
        <v>533</v>
      </c>
      <c r="F584" s="8">
        <v>0.2</v>
      </c>
    </row>
    <row r="585" spans="1:6" ht="12.75">
      <c r="A585" s="4">
        <v>1651</v>
      </c>
      <c r="B585" s="5" t="s">
        <v>403</v>
      </c>
      <c r="C585" s="4" t="s">
        <v>339</v>
      </c>
      <c r="D585" s="138">
        <v>950</v>
      </c>
      <c r="E585" s="6" t="s">
        <v>533</v>
      </c>
      <c r="F585" s="8">
        <v>0.2</v>
      </c>
    </row>
    <row r="586" spans="1:6" ht="12.75">
      <c r="A586" s="4">
        <v>1652</v>
      </c>
      <c r="B586" s="5" t="s">
        <v>511</v>
      </c>
      <c r="C586" s="4" t="s">
        <v>300</v>
      </c>
      <c r="D586" s="138">
        <v>55000</v>
      </c>
      <c r="E586" s="47" t="s">
        <v>534</v>
      </c>
      <c r="F586" s="48">
        <v>0.1</v>
      </c>
    </row>
    <row r="587" spans="1:6" ht="12.75">
      <c r="A587" s="4">
        <v>1653</v>
      </c>
      <c r="B587" s="5" t="s">
        <v>512</v>
      </c>
      <c r="C587" s="4" t="s">
        <v>300</v>
      </c>
      <c r="D587" s="138">
        <v>63000</v>
      </c>
      <c r="E587" s="47" t="s">
        <v>534</v>
      </c>
      <c r="F587" s="48">
        <v>0.1</v>
      </c>
    </row>
    <row r="588" spans="1:6" ht="12.75">
      <c r="A588" s="4">
        <v>1654</v>
      </c>
      <c r="B588" s="5" t="s">
        <v>513</v>
      </c>
      <c r="C588" s="4" t="s">
        <v>300</v>
      </c>
      <c r="D588" s="138">
        <v>94000</v>
      </c>
      <c r="E588" s="47" t="s">
        <v>534</v>
      </c>
      <c r="F588" s="48">
        <v>0.1</v>
      </c>
    </row>
    <row r="589" spans="1:6" ht="12.75">
      <c r="A589" s="4">
        <v>1655</v>
      </c>
      <c r="B589" s="5" t="s">
        <v>514</v>
      </c>
      <c r="C589" s="4" t="s">
        <v>300</v>
      </c>
      <c r="D589" s="138">
        <v>108000</v>
      </c>
      <c r="E589" s="47" t="s">
        <v>534</v>
      </c>
      <c r="F589" s="48">
        <v>0.1</v>
      </c>
    </row>
    <row r="590" spans="1:6" ht="12.75">
      <c r="A590" s="113">
        <v>1660</v>
      </c>
      <c r="B590" s="5" t="s">
        <v>785</v>
      </c>
      <c r="C590" s="4" t="s">
        <v>339</v>
      </c>
      <c r="D590" s="140">
        <v>750</v>
      </c>
      <c r="E590" s="6" t="s">
        <v>786</v>
      </c>
      <c r="F590" s="8">
        <v>0.2</v>
      </c>
    </row>
    <row r="591" spans="1:6" ht="12.75">
      <c r="A591" s="113">
        <v>1661</v>
      </c>
      <c r="B591" s="5" t="s">
        <v>948</v>
      </c>
      <c r="C591" s="4" t="s">
        <v>339</v>
      </c>
      <c r="D591" s="140">
        <v>950</v>
      </c>
      <c r="E591" s="6" t="s">
        <v>786</v>
      </c>
      <c r="F591" s="8">
        <v>0.2</v>
      </c>
    </row>
    <row r="592" spans="1:6" ht="12.75">
      <c r="A592" s="49" t="s">
        <v>518</v>
      </c>
      <c r="B592" s="49"/>
      <c r="C592" s="49"/>
      <c r="D592" s="151"/>
      <c r="E592" s="43"/>
      <c r="F592" s="43"/>
    </row>
    <row r="593" spans="1:4" ht="12.75">
      <c r="A593" s="6">
        <v>2580</v>
      </c>
      <c r="B593" s="5" t="s">
        <v>286</v>
      </c>
      <c r="C593" s="6" t="s">
        <v>296</v>
      </c>
      <c r="D593" s="138">
        <v>28000</v>
      </c>
    </row>
    <row r="594" spans="1:4" ht="12.75">
      <c r="A594" s="6">
        <v>2581</v>
      </c>
      <c r="B594" s="5" t="s">
        <v>287</v>
      </c>
      <c r="C594" s="6" t="s">
        <v>296</v>
      </c>
      <c r="D594" s="138">
        <v>34000</v>
      </c>
    </row>
    <row r="595" spans="1:4" ht="12.75">
      <c r="A595" s="6">
        <v>2582</v>
      </c>
      <c r="B595" s="5" t="s">
        <v>288</v>
      </c>
      <c r="C595" s="6" t="s">
        <v>296</v>
      </c>
      <c r="D595" s="138">
        <v>49000</v>
      </c>
    </row>
    <row r="596" spans="1:6" ht="12.75">
      <c r="A596" s="163" t="s">
        <v>372</v>
      </c>
      <c r="B596" s="163"/>
      <c r="C596" s="163"/>
      <c r="D596" s="163"/>
      <c r="E596" s="163"/>
      <c r="F596" s="163"/>
    </row>
    <row r="597" spans="1:6" ht="12.75">
      <c r="A597" s="53">
        <v>2595</v>
      </c>
      <c r="B597" s="156" t="s">
        <v>917</v>
      </c>
      <c r="C597" s="53" t="s">
        <v>497</v>
      </c>
      <c r="D597" s="152">
        <v>11800</v>
      </c>
      <c r="E597" s="72" t="s">
        <v>986</v>
      </c>
      <c r="F597" s="54">
        <v>0.1</v>
      </c>
    </row>
    <row r="599" ht="12.75">
      <c r="A599" s="35" t="s">
        <v>316</v>
      </c>
    </row>
    <row r="600" spans="1:6" ht="12.75">
      <c r="A600" s="167" t="s">
        <v>712</v>
      </c>
      <c r="B600" s="167"/>
      <c r="C600" s="167"/>
      <c r="D600" s="167"/>
      <c r="E600" s="167"/>
      <c r="F600" s="167"/>
    </row>
    <row r="601" spans="1:6" ht="12.75">
      <c r="A601" s="4">
        <v>1680</v>
      </c>
      <c r="B601" s="5" t="s">
        <v>519</v>
      </c>
      <c r="C601" s="7" t="s">
        <v>283</v>
      </c>
      <c r="D601" s="141">
        <v>1750</v>
      </c>
      <c r="E601" s="6" t="s">
        <v>564</v>
      </c>
      <c r="F601" s="8">
        <v>0.15</v>
      </c>
    </row>
    <row r="602" spans="1:6" ht="12.75">
      <c r="A602" s="4">
        <v>1681</v>
      </c>
      <c r="B602" s="5" t="s">
        <v>520</v>
      </c>
      <c r="C602" s="7" t="s">
        <v>283</v>
      </c>
      <c r="D602" s="141">
        <v>2050</v>
      </c>
      <c r="E602" s="6" t="s">
        <v>564</v>
      </c>
      <c r="F602" s="8">
        <v>0.15</v>
      </c>
    </row>
    <row r="603" spans="1:6" ht="12.75">
      <c r="A603" s="4">
        <v>1682</v>
      </c>
      <c r="B603" s="5" t="s">
        <v>521</v>
      </c>
      <c r="C603" s="7" t="s">
        <v>283</v>
      </c>
      <c r="D603" s="141">
        <v>2250</v>
      </c>
      <c r="E603" s="6" t="s">
        <v>564</v>
      </c>
      <c r="F603" s="8">
        <v>0.15</v>
      </c>
    </row>
    <row r="604" spans="1:6" ht="12.75">
      <c r="A604" s="4">
        <v>1683</v>
      </c>
      <c r="B604" s="5" t="s">
        <v>522</v>
      </c>
      <c r="C604" s="7" t="s">
        <v>283</v>
      </c>
      <c r="D604" s="141">
        <v>2550</v>
      </c>
      <c r="E604" s="6" t="s">
        <v>564</v>
      </c>
      <c r="F604" s="8">
        <v>0.15</v>
      </c>
    </row>
    <row r="605" spans="1:6" ht="12.75">
      <c r="A605" s="4">
        <v>1684</v>
      </c>
      <c r="B605" s="5" t="s">
        <v>523</v>
      </c>
      <c r="C605" s="7" t="s">
        <v>283</v>
      </c>
      <c r="D605" s="141">
        <v>2500</v>
      </c>
      <c r="E605" s="6" t="s">
        <v>564</v>
      </c>
      <c r="F605" s="8">
        <v>0.15</v>
      </c>
    </row>
    <row r="606" spans="1:6" ht="12.75">
      <c r="A606" s="4">
        <v>1685</v>
      </c>
      <c r="B606" s="5" t="s">
        <v>524</v>
      </c>
      <c r="C606" s="7" t="s">
        <v>283</v>
      </c>
      <c r="D606" s="141">
        <v>3000</v>
      </c>
      <c r="E606" s="6" t="s">
        <v>564</v>
      </c>
      <c r="F606" s="8">
        <v>0.15</v>
      </c>
    </row>
    <row r="607" spans="1:6" ht="12.75">
      <c r="A607" s="4">
        <v>1686</v>
      </c>
      <c r="B607" s="5" t="s">
        <v>525</v>
      </c>
      <c r="C607" s="7" t="s">
        <v>283</v>
      </c>
      <c r="D607" s="141">
        <v>3300</v>
      </c>
      <c r="E607" s="6" t="s">
        <v>564</v>
      </c>
      <c r="F607" s="8">
        <v>0.15</v>
      </c>
    </row>
    <row r="608" spans="1:6" ht="12.75">
      <c r="A608" s="4">
        <v>1687</v>
      </c>
      <c r="B608" s="5" t="s">
        <v>526</v>
      </c>
      <c r="C608" s="7" t="s">
        <v>283</v>
      </c>
      <c r="D608" s="141">
        <v>3700</v>
      </c>
      <c r="E608" s="6" t="s">
        <v>564</v>
      </c>
      <c r="F608" s="8">
        <v>0.15</v>
      </c>
    </row>
    <row r="609" spans="1:6" ht="12.75">
      <c r="A609" s="4">
        <v>1688</v>
      </c>
      <c r="B609" s="5" t="s">
        <v>527</v>
      </c>
      <c r="C609" s="7" t="s">
        <v>283</v>
      </c>
      <c r="D609" s="141">
        <v>4500</v>
      </c>
      <c r="E609" s="6" t="s">
        <v>192</v>
      </c>
      <c r="F609" s="8">
        <v>0.15</v>
      </c>
    </row>
    <row r="610" spans="1:6" ht="12.75">
      <c r="A610" s="4">
        <v>1689</v>
      </c>
      <c r="B610" s="5" t="s">
        <v>528</v>
      </c>
      <c r="C610" s="7" t="s">
        <v>283</v>
      </c>
      <c r="D610" s="141">
        <v>5550</v>
      </c>
      <c r="E610" s="6" t="s">
        <v>192</v>
      </c>
      <c r="F610" s="8">
        <v>0.15</v>
      </c>
    </row>
    <row r="611" spans="1:6" ht="12.75">
      <c r="A611" s="4">
        <v>1690</v>
      </c>
      <c r="B611" s="5" t="s">
        <v>529</v>
      </c>
      <c r="C611" s="7" t="s">
        <v>283</v>
      </c>
      <c r="D611" s="141">
        <v>6250</v>
      </c>
      <c r="E611" s="6" t="s">
        <v>192</v>
      </c>
      <c r="F611" s="8">
        <v>0.15</v>
      </c>
    </row>
    <row r="612" spans="1:6" ht="12.75">
      <c r="A612" s="4">
        <v>1695</v>
      </c>
      <c r="B612" s="5" t="s">
        <v>317</v>
      </c>
      <c r="C612" s="7" t="s">
        <v>283</v>
      </c>
      <c r="D612" s="141">
        <v>1500</v>
      </c>
      <c r="E612" s="6" t="s">
        <v>564</v>
      </c>
      <c r="F612" s="8">
        <v>0.15</v>
      </c>
    </row>
    <row r="613" spans="1:6" ht="12.75">
      <c r="A613" s="4">
        <v>1696</v>
      </c>
      <c r="B613" s="5" t="s">
        <v>318</v>
      </c>
      <c r="C613" s="7" t="s">
        <v>283</v>
      </c>
      <c r="D613" s="141">
        <v>1800</v>
      </c>
      <c r="E613" s="6" t="s">
        <v>564</v>
      </c>
      <c r="F613" s="8">
        <v>0.15</v>
      </c>
    </row>
    <row r="614" spans="1:6" ht="12.75">
      <c r="A614" s="4">
        <v>1697</v>
      </c>
      <c r="B614" s="5" t="s">
        <v>319</v>
      </c>
      <c r="C614" s="7" t="s">
        <v>283</v>
      </c>
      <c r="D614" s="141">
        <v>2000</v>
      </c>
      <c r="E614" s="6" t="s">
        <v>564</v>
      </c>
      <c r="F614" s="8">
        <v>0.15</v>
      </c>
    </row>
    <row r="615" spans="1:6" ht="12.75">
      <c r="A615" s="4">
        <v>1698</v>
      </c>
      <c r="B615" s="5" t="s">
        <v>320</v>
      </c>
      <c r="C615" s="7" t="s">
        <v>283</v>
      </c>
      <c r="D615" s="141">
        <v>2300</v>
      </c>
      <c r="E615" s="6" t="s">
        <v>564</v>
      </c>
      <c r="F615" s="8">
        <v>0.15</v>
      </c>
    </row>
    <row r="616" spans="1:6" ht="12.75">
      <c r="A616" s="4">
        <v>1699</v>
      </c>
      <c r="B616" s="5" t="s">
        <v>321</v>
      </c>
      <c r="C616" s="7" t="s">
        <v>283</v>
      </c>
      <c r="D616" s="141">
        <v>2250</v>
      </c>
      <c r="E616" s="6" t="s">
        <v>564</v>
      </c>
      <c r="F616" s="8">
        <v>0.15</v>
      </c>
    </row>
    <row r="617" spans="1:6" ht="12.75">
      <c r="A617" s="4">
        <v>1700</v>
      </c>
      <c r="B617" s="5" t="s">
        <v>323</v>
      </c>
      <c r="C617" s="7" t="s">
        <v>283</v>
      </c>
      <c r="D617" s="141">
        <v>2650</v>
      </c>
      <c r="E617" s="6" t="s">
        <v>564</v>
      </c>
      <c r="F617" s="8">
        <v>0.15</v>
      </c>
    </row>
    <row r="618" spans="1:6" ht="12.75">
      <c r="A618" s="4">
        <v>1701</v>
      </c>
      <c r="B618" s="5" t="s">
        <v>325</v>
      </c>
      <c r="C618" s="7" t="s">
        <v>283</v>
      </c>
      <c r="D618" s="141">
        <v>2900</v>
      </c>
      <c r="E618" s="6" t="s">
        <v>564</v>
      </c>
      <c r="F618" s="8">
        <v>0.15</v>
      </c>
    </row>
    <row r="619" spans="1:6" ht="12.75">
      <c r="A619" s="4">
        <v>1702</v>
      </c>
      <c r="B619" s="5" t="s">
        <v>326</v>
      </c>
      <c r="C619" s="7" t="s">
        <v>283</v>
      </c>
      <c r="D619" s="141">
        <v>3250</v>
      </c>
      <c r="E619" s="6" t="s">
        <v>564</v>
      </c>
      <c r="F619" s="8">
        <v>0.15</v>
      </c>
    </row>
    <row r="620" spans="1:6" ht="12.75">
      <c r="A620" s="4">
        <v>1703</v>
      </c>
      <c r="B620" s="5" t="s">
        <v>327</v>
      </c>
      <c r="C620" s="7" t="s">
        <v>283</v>
      </c>
      <c r="D620" s="141">
        <v>3900</v>
      </c>
      <c r="E620" s="6" t="s">
        <v>192</v>
      </c>
      <c r="F620" s="8">
        <v>0.15</v>
      </c>
    </row>
    <row r="621" spans="1:6" ht="12.75">
      <c r="A621" s="4">
        <v>1704</v>
      </c>
      <c r="B621" s="5" t="s">
        <v>328</v>
      </c>
      <c r="C621" s="7" t="s">
        <v>283</v>
      </c>
      <c r="D621" s="141">
        <v>4850</v>
      </c>
      <c r="E621" s="6" t="s">
        <v>192</v>
      </c>
      <c r="F621" s="8">
        <v>0.15</v>
      </c>
    </row>
    <row r="622" spans="1:6" ht="12.75">
      <c r="A622" s="4">
        <v>1705</v>
      </c>
      <c r="B622" s="5" t="s">
        <v>329</v>
      </c>
      <c r="C622" s="7" t="s">
        <v>283</v>
      </c>
      <c r="D622" s="141">
        <v>5400</v>
      </c>
      <c r="E622" s="6" t="s">
        <v>192</v>
      </c>
      <c r="F622" s="8">
        <v>0.15</v>
      </c>
    </row>
    <row r="623" spans="1:6" ht="12.75">
      <c r="A623" s="163" t="s">
        <v>549</v>
      </c>
      <c r="B623" s="163"/>
      <c r="C623" s="163"/>
      <c r="D623" s="163"/>
      <c r="E623" s="163"/>
      <c r="F623" s="163"/>
    </row>
    <row r="624" spans="1:6" ht="12.75">
      <c r="A624" s="4">
        <v>1710</v>
      </c>
      <c r="B624" s="67" t="s">
        <v>960</v>
      </c>
      <c r="C624" s="7" t="s">
        <v>283</v>
      </c>
      <c r="D624" s="141">
        <v>1800</v>
      </c>
      <c r="E624" s="6" t="s">
        <v>192</v>
      </c>
      <c r="F624" s="8">
        <v>0.1</v>
      </c>
    </row>
    <row r="625" spans="1:6" ht="12.75">
      <c r="A625" s="4">
        <v>1711</v>
      </c>
      <c r="B625" s="67" t="s">
        <v>961</v>
      </c>
      <c r="C625" s="7" t="s">
        <v>283</v>
      </c>
      <c r="D625" s="141">
        <v>2150</v>
      </c>
      <c r="E625" s="6" t="s">
        <v>192</v>
      </c>
      <c r="F625" s="8">
        <v>0.1</v>
      </c>
    </row>
    <row r="626" spans="1:6" ht="12.75">
      <c r="A626" s="4">
        <v>1712</v>
      </c>
      <c r="B626" s="5" t="s">
        <v>965</v>
      </c>
      <c r="C626" s="7" t="s">
        <v>283</v>
      </c>
      <c r="D626" s="141">
        <v>1900</v>
      </c>
      <c r="E626" s="6" t="s">
        <v>192</v>
      </c>
      <c r="F626" s="8">
        <v>0.1</v>
      </c>
    </row>
    <row r="627" spans="1:6" ht="12.75">
      <c r="A627" s="4">
        <v>1713</v>
      </c>
      <c r="B627" s="5" t="s">
        <v>962</v>
      </c>
      <c r="C627" s="7" t="s">
        <v>283</v>
      </c>
      <c r="D627" s="141">
        <v>2650</v>
      </c>
      <c r="E627" s="6" t="s">
        <v>192</v>
      </c>
      <c r="F627" s="8">
        <v>0.1</v>
      </c>
    </row>
    <row r="628" spans="1:6" ht="12.75">
      <c r="A628" s="4">
        <v>1714</v>
      </c>
      <c r="B628" s="5" t="s">
        <v>963</v>
      </c>
      <c r="C628" s="7" t="s">
        <v>283</v>
      </c>
      <c r="D628" s="141">
        <v>2350</v>
      </c>
      <c r="E628" s="6" t="s">
        <v>192</v>
      </c>
      <c r="F628" s="8">
        <v>0.1</v>
      </c>
    </row>
    <row r="629" spans="1:6" ht="12.75">
      <c r="A629" s="4">
        <v>1715</v>
      </c>
      <c r="B629" s="5" t="s">
        <v>349</v>
      </c>
      <c r="C629" s="7" t="s">
        <v>283</v>
      </c>
      <c r="D629" s="141">
        <v>3050</v>
      </c>
      <c r="E629" s="6" t="s">
        <v>192</v>
      </c>
      <c r="F629" s="8">
        <v>0.1</v>
      </c>
    </row>
    <row r="630" spans="1:6" ht="12.75">
      <c r="A630" s="4">
        <v>1717</v>
      </c>
      <c r="B630" s="5" t="s">
        <v>350</v>
      </c>
      <c r="C630" s="7" t="s">
        <v>283</v>
      </c>
      <c r="D630" s="141">
        <v>3650</v>
      </c>
      <c r="E630" s="6" t="s">
        <v>192</v>
      </c>
      <c r="F630" s="8">
        <v>0.1</v>
      </c>
    </row>
    <row r="631" spans="1:6" ht="12.75">
      <c r="A631" s="4">
        <v>1718</v>
      </c>
      <c r="B631" s="5" t="s">
        <v>964</v>
      </c>
      <c r="C631" s="7" t="s">
        <v>283</v>
      </c>
      <c r="D631" s="141">
        <v>4400</v>
      </c>
      <c r="E631" s="6" t="s">
        <v>192</v>
      </c>
      <c r="F631" s="8">
        <v>0.1</v>
      </c>
    </row>
    <row r="632" spans="1:6" ht="12.75">
      <c r="A632" s="4">
        <v>1719</v>
      </c>
      <c r="B632" s="5" t="s">
        <v>351</v>
      </c>
      <c r="C632" s="7" t="s">
        <v>283</v>
      </c>
      <c r="D632" s="141">
        <v>4900</v>
      </c>
      <c r="E632" s="6" t="s">
        <v>192</v>
      </c>
      <c r="F632" s="8">
        <v>0.1</v>
      </c>
    </row>
    <row r="633" spans="1:6" ht="12.75">
      <c r="A633" s="4">
        <v>1720</v>
      </c>
      <c r="B633" s="5" t="s">
        <v>352</v>
      </c>
      <c r="C633" s="7" t="s">
        <v>283</v>
      </c>
      <c r="D633" s="141">
        <v>7350</v>
      </c>
      <c r="E633" s="6" t="s">
        <v>154</v>
      </c>
      <c r="F633" s="8">
        <v>0.1</v>
      </c>
    </row>
    <row r="634" spans="1:6" ht="12.75">
      <c r="A634" s="4">
        <v>1721</v>
      </c>
      <c r="B634" s="5" t="s">
        <v>337</v>
      </c>
      <c r="C634" s="7" t="s">
        <v>283</v>
      </c>
      <c r="D634" s="141">
        <v>8650</v>
      </c>
      <c r="E634" s="6" t="s">
        <v>154</v>
      </c>
      <c r="F634" s="8">
        <v>0.1</v>
      </c>
    </row>
    <row r="635" spans="1:6" ht="12.75">
      <c r="A635" s="4">
        <v>1722</v>
      </c>
      <c r="B635" s="5" t="s">
        <v>353</v>
      </c>
      <c r="C635" s="7" t="s">
        <v>283</v>
      </c>
      <c r="D635" s="141">
        <v>9000</v>
      </c>
      <c r="E635" s="6" t="s">
        <v>154</v>
      </c>
      <c r="F635" s="8">
        <v>0.1</v>
      </c>
    </row>
    <row r="636" spans="1:6" ht="12.75">
      <c r="A636" s="4">
        <v>1723</v>
      </c>
      <c r="B636" s="5" t="s">
        <v>983</v>
      </c>
      <c r="C636" s="7" t="s">
        <v>283</v>
      </c>
      <c r="D636" s="141">
        <v>11250</v>
      </c>
      <c r="E636" s="6" t="s">
        <v>154</v>
      </c>
      <c r="F636" s="8">
        <v>0.1</v>
      </c>
    </row>
    <row r="637" spans="1:6" ht="12.75">
      <c r="A637" s="4">
        <v>1755</v>
      </c>
      <c r="B637" s="5" t="s">
        <v>330</v>
      </c>
      <c r="C637" s="7" t="s">
        <v>283</v>
      </c>
      <c r="D637" s="141">
        <v>7200</v>
      </c>
      <c r="E637" s="6" t="s">
        <v>154</v>
      </c>
      <c r="F637" s="8">
        <v>0.1</v>
      </c>
    </row>
    <row r="638" spans="1:6" ht="12.75">
      <c r="A638" s="4">
        <v>1756</v>
      </c>
      <c r="B638" s="5" t="s">
        <v>331</v>
      </c>
      <c r="C638" s="7" t="s">
        <v>283</v>
      </c>
      <c r="D638" s="141">
        <v>9200</v>
      </c>
      <c r="E638" s="6" t="s">
        <v>154</v>
      </c>
      <c r="F638" s="8">
        <v>0.1</v>
      </c>
    </row>
    <row r="639" spans="1:6" ht="12.75">
      <c r="A639" s="4">
        <v>1757</v>
      </c>
      <c r="B639" s="5" t="s">
        <v>332</v>
      </c>
      <c r="C639" s="7" t="s">
        <v>283</v>
      </c>
      <c r="D639" s="141">
        <v>13800</v>
      </c>
      <c r="E639" s="6" t="s">
        <v>154</v>
      </c>
      <c r="F639" s="8">
        <v>0.1</v>
      </c>
    </row>
    <row r="640" spans="1:6" ht="12.75">
      <c r="A640" s="4">
        <v>1759</v>
      </c>
      <c r="B640" s="5" t="s">
        <v>333</v>
      </c>
      <c r="C640" s="7" t="s">
        <v>283</v>
      </c>
      <c r="D640" s="141">
        <v>24640</v>
      </c>
      <c r="E640" s="6" t="s">
        <v>154</v>
      </c>
      <c r="F640" s="8">
        <v>0.1</v>
      </c>
    </row>
    <row r="641" spans="1:6" ht="12.75">
      <c r="A641" s="4">
        <v>1760</v>
      </c>
      <c r="B641" s="5" t="s">
        <v>334</v>
      </c>
      <c r="C641" s="7" t="s">
        <v>283</v>
      </c>
      <c r="D641" s="141">
        <v>26880</v>
      </c>
      <c r="E641" s="6" t="s">
        <v>154</v>
      </c>
      <c r="F641" s="8">
        <v>0.1</v>
      </c>
    </row>
    <row r="642" spans="1:6" ht="12.75">
      <c r="A642" s="4">
        <v>1762</v>
      </c>
      <c r="B642" s="5" t="s">
        <v>335</v>
      </c>
      <c r="C642" s="7" t="s">
        <v>283</v>
      </c>
      <c r="D642" s="141">
        <v>42560</v>
      </c>
      <c r="E642" s="6" t="s">
        <v>154</v>
      </c>
      <c r="F642" s="8">
        <v>0.1</v>
      </c>
    </row>
    <row r="643" spans="1:6" ht="12.75">
      <c r="A643" s="21">
        <v>1780</v>
      </c>
      <c r="B643" s="70" t="s">
        <v>718</v>
      </c>
      <c r="C643" s="21" t="s">
        <v>296</v>
      </c>
      <c r="D643" s="153">
        <v>250</v>
      </c>
      <c r="E643" s="81" t="s">
        <v>155</v>
      </c>
      <c r="F643" s="22">
        <v>0.1</v>
      </c>
    </row>
    <row r="644" spans="1:6" ht="12.75">
      <c r="A644" s="164" t="s">
        <v>992</v>
      </c>
      <c r="B644" s="165"/>
      <c r="C644" s="165"/>
      <c r="D644" s="165"/>
      <c r="E644" s="165"/>
      <c r="F644" s="166"/>
    </row>
    <row r="645" spans="1:6" ht="12.75">
      <c r="A645" s="21">
        <v>1781</v>
      </c>
      <c r="B645" s="70" t="s">
        <v>991</v>
      </c>
      <c r="C645" s="21" t="s">
        <v>296</v>
      </c>
      <c r="D645" s="153">
        <v>130</v>
      </c>
      <c r="E645" s="81" t="s">
        <v>120</v>
      </c>
      <c r="F645" s="22">
        <v>0.1</v>
      </c>
    </row>
    <row r="646" spans="1:6" ht="12.75">
      <c r="A646" s="21">
        <v>1782</v>
      </c>
      <c r="B646" s="70" t="s">
        <v>989</v>
      </c>
      <c r="C646" s="21" t="s">
        <v>296</v>
      </c>
      <c r="D646" s="153">
        <v>180</v>
      </c>
      <c r="E646" s="81" t="s">
        <v>120</v>
      </c>
      <c r="F646" s="22">
        <v>0.1</v>
      </c>
    </row>
    <row r="647" spans="1:6" ht="12.75">
      <c r="A647" s="21">
        <v>1783</v>
      </c>
      <c r="B647" s="70" t="s">
        <v>990</v>
      </c>
      <c r="C647" s="21" t="s">
        <v>296</v>
      </c>
      <c r="D647" s="153">
        <v>210</v>
      </c>
      <c r="E647" s="81" t="s">
        <v>120</v>
      </c>
      <c r="F647" s="22">
        <v>0.1</v>
      </c>
    </row>
    <row r="648" spans="1:6" ht="12.75">
      <c r="A648" s="172" t="s">
        <v>530</v>
      </c>
      <c r="B648" s="172"/>
      <c r="C648" s="172"/>
      <c r="D648" s="172"/>
      <c r="E648" s="172"/>
      <c r="F648" s="172"/>
    </row>
    <row r="649" spans="1:6" ht="18" customHeight="1">
      <c r="A649" s="164" t="s">
        <v>635</v>
      </c>
      <c r="B649" s="165"/>
      <c r="C649" s="165"/>
      <c r="D649" s="165"/>
      <c r="E649" s="165"/>
      <c r="F649" s="166"/>
    </row>
    <row r="650" spans="1:6" ht="12.75">
      <c r="A650" s="21">
        <v>1791</v>
      </c>
      <c r="B650" s="70" t="s">
        <v>606</v>
      </c>
      <c r="C650" s="21" t="s">
        <v>296</v>
      </c>
      <c r="D650" s="153">
        <v>350</v>
      </c>
      <c r="E650" s="81" t="s">
        <v>155</v>
      </c>
      <c r="F650" s="22">
        <v>0.1</v>
      </c>
    </row>
    <row r="651" spans="1:6" ht="12.75">
      <c r="A651" s="21">
        <v>1792</v>
      </c>
      <c r="B651" s="70" t="s">
        <v>607</v>
      </c>
      <c r="C651" s="21" t="s">
        <v>296</v>
      </c>
      <c r="D651" s="153">
        <v>370</v>
      </c>
      <c r="E651" s="81" t="s">
        <v>155</v>
      </c>
      <c r="F651" s="22">
        <v>0.1</v>
      </c>
    </row>
    <row r="652" spans="1:6" ht="12.75">
      <c r="A652" s="21">
        <v>1793</v>
      </c>
      <c r="B652" s="70" t="s">
        <v>608</v>
      </c>
      <c r="C652" s="21" t="s">
        <v>296</v>
      </c>
      <c r="D652" s="153">
        <v>450</v>
      </c>
      <c r="E652" s="81" t="s">
        <v>155</v>
      </c>
      <c r="F652" s="22">
        <v>0.1</v>
      </c>
    </row>
    <row r="653" spans="1:6" ht="12.75">
      <c r="A653" s="21">
        <v>1794</v>
      </c>
      <c r="B653" s="70" t="s">
        <v>609</v>
      </c>
      <c r="C653" s="21" t="s">
        <v>296</v>
      </c>
      <c r="D653" s="153">
        <v>380</v>
      </c>
      <c r="E653" s="81" t="s">
        <v>155</v>
      </c>
      <c r="F653" s="22">
        <v>0.1</v>
      </c>
    </row>
    <row r="654" spans="1:6" ht="12.75">
      <c r="A654" s="21">
        <v>1795</v>
      </c>
      <c r="B654" s="70" t="s">
        <v>610</v>
      </c>
      <c r="C654" s="21" t="s">
        <v>296</v>
      </c>
      <c r="D654" s="153">
        <v>400</v>
      </c>
      <c r="E654" s="81" t="s">
        <v>155</v>
      </c>
      <c r="F654" s="22">
        <v>0.1</v>
      </c>
    </row>
    <row r="655" spans="1:6" ht="12.75">
      <c r="A655" s="21">
        <v>1797</v>
      </c>
      <c r="B655" s="70" t="s">
        <v>611</v>
      </c>
      <c r="C655" s="21" t="s">
        <v>296</v>
      </c>
      <c r="D655" s="154">
        <v>460</v>
      </c>
      <c r="E655" s="81" t="s">
        <v>155</v>
      </c>
      <c r="F655" s="22">
        <v>0.1</v>
      </c>
    </row>
    <row r="656" spans="1:6" ht="12.75">
      <c r="A656" s="21">
        <v>1799</v>
      </c>
      <c r="B656" s="70" t="s">
        <v>800</v>
      </c>
      <c r="C656" s="21" t="s">
        <v>296</v>
      </c>
      <c r="D656" s="153">
        <v>400</v>
      </c>
      <c r="E656" s="81" t="s">
        <v>155</v>
      </c>
      <c r="F656" s="22">
        <v>0.1</v>
      </c>
    </row>
    <row r="657" spans="1:6" ht="12.75">
      <c r="A657" s="21">
        <v>1803</v>
      </c>
      <c r="B657" s="70" t="s">
        <v>719</v>
      </c>
      <c r="C657" s="81" t="s">
        <v>296</v>
      </c>
      <c r="D657" s="153">
        <v>700</v>
      </c>
      <c r="E657" s="81" t="s">
        <v>155</v>
      </c>
      <c r="F657" s="22">
        <v>0.1</v>
      </c>
    </row>
    <row r="658" spans="1:6" ht="12.75">
      <c r="A658" s="21">
        <v>1804</v>
      </c>
      <c r="B658" s="70" t="s">
        <v>720</v>
      </c>
      <c r="C658" s="81" t="s">
        <v>296</v>
      </c>
      <c r="D658" s="153">
        <v>770</v>
      </c>
      <c r="E658" s="81" t="s">
        <v>155</v>
      </c>
      <c r="F658" s="22">
        <v>0.1</v>
      </c>
    </row>
    <row r="659" spans="1:6" ht="12.75">
      <c r="A659" s="21">
        <v>1811</v>
      </c>
      <c r="B659" s="70" t="s">
        <v>612</v>
      </c>
      <c r="C659" s="21" t="s">
        <v>296</v>
      </c>
      <c r="D659" s="153">
        <v>380</v>
      </c>
      <c r="E659" s="81" t="s">
        <v>155</v>
      </c>
      <c r="F659" s="22">
        <v>0.1</v>
      </c>
    </row>
    <row r="660" spans="1:6" ht="12.75">
      <c r="A660" s="21">
        <v>1812</v>
      </c>
      <c r="B660" s="70" t="s">
        <v>613</v>
      </c>
      <c r="C660" s="21" t="s">
        <v>296</v>
      </c>
      <c r="D660" s="153">
        <v>400</v>
      </c>
      <c r="E660" s="81" t="s">
        <v>155</v>
      </c>
      <c r="F660" s="22">
        <v>0.1</v>
      </c>
    </row>
    <row r="661" spans="1:6" ht="12.75">
      <c r="A661" s="21">
        <v>1813</v>
      </c>
      <c r="B661" s="70" t="s">
        <v>614</v>
      </c>
      <c r="C661" s="21" t="s">
        <v>296</v>
      </c>
      <c r="D661" s="153">
        <v>500</v>
      </c>
      <c r="E661" s="81" t="s">
        <v>155</v>
      </c>
      <c r="F661" s="22">
        <v>0.1</v>
      </c>
    </row>
    <row r="662" spans="1:6" ht="12.75">
      <c r="A662" s="21">
        <v>1814</v>
      </c>
      <c r="B662" s="70" t="s">
        <v>615</v>
      </c>
      <c r="C662" s="21" t="s">
        <v>296</v>
      </c>
      <c r="D662" s="153">
        <v>410</v>
      </c>
      <c r="E662" s="81" t="s">
        <v>155</v>
      </c>
      <c r="F662" s="22">
        <v>0.1</v>
      </c>
    </row>
    <row r="663" spans="1:6" ht="12.75">
      <c r="A663" s="21">
        <v>1815</v>
      </c>
      <c r="B663" s="70" t="s">
        <v>616</v>
      </c>
      <c r="C663" s="21" t="s">
        <v>296</v>
      </c>
      <c r="D663" s="153">
        <v>440</v>
      </c>
      <c r="E663" s="81" t="s">
        <v>155</v>
      </c>
      <c r="F663" s="22">
        <v>0.1</v>
      </c>
    </row>
    <row r="664" spans="1:6" ht="12.75">
      <c r="A664" s="21">
        <v>1817</v>
      </c>
      <c r="B664" s="70" t="s">
        <v>617</v>
      </c>
      <c r="C664" s="21" t="s">
        <v>296</v>
      </c>
      <c r="D664" s="153">
        <v>530</v>
      </c>
      <c r="E664" s="81" t="s">
        <v>155</v>
      </c>
      <c r="F664" s="22">
        <v>0.1</v>
      </c>
    </row>
    <row r="665" spans="1:6" ht="12.75">
      <c r="A665" s="21">
        <v>1819</v>
      </c>
      <c r="B665" s="70" t="s">
        <v>801</v>
      </c>
      <c r="C665" s="21" t="s">
        <v>296</v>
      </c>
      <c r="D665" s="153">
        <v>410</v>
      </c>
      <c r="E665" s="81" t="s">
        <v>155</v>
      </c>
      <c r="F665" s="22">
        <v>0.1</v>
      </c>
    </row>
    <row r="666" spans="1:6" ht="12.75">
      <c r="A666" s="21">
        <v>1822</v>
      </c>
      <c r="B666" s="70" t="s">
        <v>721</v>
      </c>
      <c r="C666" s="81" t="s">
        <v>296</v>
      </c>
      <c r="D666" s="153">
        <v>860</v>
      </c>
      <c r="E666" s="81" t="s">
        <v>155</v>
      </c>
      <c r="F666" s="22">
        <v>0.1</v>
      </c>
    </row>
    <row r="667" spans="1:6" ht="12.75">
      <c r="A667" s="21">
        <v>1823</v>
      </c>
      <c r="B667" s="70" t="s">
        <v>722</v>
      </c>
      <c r="C667" s="81" t="s">
        <v>296</v>
      </c>
      <c r="D667" s="153">
        <v>720</v>
      </c>
      <c r="E667" s="81" t="s">
        <v>155</v>
      </c>
      <c r="F667" s="22">
        <v>0.1</v>
      </c>
    </row>
    <row r="668" spans="1:6" ht="12.75">
      <c r="A668" s="21">
        <v>1824</v>
      </c>
      <c r="B668" s="70" t="s">
        <v>723</v>
      </c>
      <c r="C668" s="81" t="s">
        <v>296</v>
      </c>
      <c r="D668" s="153">
        <v>780</v>
      </c>
      <c r="E668" s="81" t="s">
        <v>155</v>
      </c>
      <c r="F668" s="22">
        <v>0.1</v>
      </c>
    </row>
    <row r="669" spans="1:6" ht="12.75">
      <c r="A669" s="21">
        <v>1840</v>
      </c>
      <c r="B669" s="70" t="s">
        <v>802</v>
      </c>
      <c r="C669" s="81" t="s">
        <v>296</v>
      </c>
      <c r="D669" s="153">
        <v>530</v>
      </c>
      <c r="E669" s="81" t="s">
        <v>155</v>
      </c>
      <c r="F669" s="22">
        <v>0.1</v>
      </c>
    </row>
    <row r="670" spans="1:6" ht="12.75">
      <c r="A670" s="21">
        <v>1852</v>
      </c>
      <c r="B670" s="70" t="s">
        <v>710</v>
      </c>
      <c r="C670" s="21" t="s">
        <v>296</v>
      </c>
      <c r="D670" s="153">
        <v>720</v>
      </c>
      <c r="E670" s="81" t="s">
        <v>155</v>
      </c>
      <c r="F670" s="22">
        <v>0.1</v>
      </c>
    </row>
    <row r="671" spans="1:6" ht="12.75">
      <c r="A671" s="21">
        <v>1854</v>
      </c>
      <c r="B671" s="70" t="s">
        <v>711</v>
      </c>
      <c r="C671" s="81" t="s">
        <v>296</v>
      </c>
      <c r="D671" s="153">
        <v>920</v>
      </c>
      <c r="E671" s="81" t="s">
        <v>155</v>
      </c>
      <c r="F671" s="22">
        <v>0.1</v>
      </c>
    </row>
    <row r="672" spans="1:6" ht="12.75">
      <c r="A672" s="21">
        <v>1900</v>
      </c>
      <c r="B672" s="70" t="s">
        <v>619</v>
      </c>
      <c r="C672" s="21" t="s">
        <v>296</v>
      </c>
      <c r="D672" s="153">
        <v>360</v>
      </c>
      <c r="E672" s="81" t="s">
        <v>155</v>
      </c>
      <c r="F672" s="22">
        <v>0.1</v>
      </c>
    </row>
    <row r="673" spans="1:6" ht="12.75">
      <c r="A673" s="21">
        <v>1901</v>
      </c>
      <c r="B673" s="70" t="s">
        <v>803</v>
      </c>
      <c r="C673" s="21" t="s">
        <v>296</v>
      </c>
      <c r="D673" s="153">
        <v>410</v>
      </c>
      <c r="E673" s="81" t="s">
        <v>155</v>
      </c>
      <c r="F673" s="22">
        <v>0.1</v>
      </c>
    </row>
    <row r="674" spans="1:6" ht="12.75">
      <c r="A674" s="21">
        <v>1902</v>
      </c>
      <c r="B674" s="70" t="s">
        <v>618</v>
      </c>
      <c r="C674" s="21" t="s">
        <v>296</v>
      </c>
      <c r="D674" s="153">
        <v>450</v>
      </c>
      <c r="E674" s="81" t="s">
        <v>155</v>
      </c>
      <c r="F674" s="22">
        <v>0.1</v>
      </c>
    </row>
    <row r="675" spans="1:6" ht="12.75">
      <c r="A675" s="21">
        <v>1903</v>
      </c>
      <c r="B675" s="70" t="s">
        <v>804</v>
      </c>
      <c r="C675" s="21" t="s">
        <v>296</v>
      </c>
      <c r="D675" s="153">
        <v>400</v>
      </c>
      <c r="E675" s="81" t="s">
        <v>155</v>
      </c>
      <c r="F675" s="22">
        <v>0.1</v>
      </c>
    </row>
    <row r="676" spans="1:6" ht="12.75">
      <c r="A676" s="21">
        <v>1904</v>
      </c>
      <c r="B676" s="70" t="s">
        <v>805</v>
      </c>
      <c r="C676" s="21" t="s">
        <v>296</v>
      </c>
      <c r="D676" s="153">
        <v>570</v>
      </c>
      <c r="E676" s="81" t="s">
        <v>155</v>
      </c>
      <c r="F676" s="22">
        <v>0.1</v>
      </c>
    </row>
    <row r="677" spans="1:6" ht="12.75">
      <c r="A677" s="21">
        <v>1905</v>
      </c>
      <c r="B677" s="70" t="s">
        <v>682</v>
      </c>
      <c r="C677" s="21" t="s">
        <v>296</v>
      </c>
      <c r="D677" s="153">
        <v>670</v>
      </c>
      <c r="E677" s="81" t="s">
        <v>155</v>
      </c>
      <c r="F677" s="22">
        <v>0.1</v>
      </c>
    </row>
    <row r="678" spans="1:6" ht="12.75">
      <c r="A678" s="21">
        <v>1906</v>
      </c>
      <c r="B678" s="70" t="s">
        <v>814</v>
      </c>
      <c r="C678" s="21" t="s">
        <v>296</v>
      </c>
      <c r="D678" s="153">
        <v>400</v>
      </c>
      <c r="E678" s="81" t="s">
        <v>155</v>
      </c>
      <c r="F678" s="22">
        <v>0.1</v>
      </c>
    </row>
    <row r="679" spans="1:6" ht="12.75">
      <c r="A679" s="21">
        <v>1907</v>
      </c>
      <c r="B679" s="70" t="s">
        <v>806</v>
      </c>
      <c r="C679" s="21" t="s">
        <v>296</v>
      </c>
      <c r="D679" s="153">
        <v>370</v>
      </c>
      <c r="E679" s="81" t="s">
        <v>155</v>
      </c>
      <c r="F679" s="22">
        <v>0.1</v>
      </c>
    </row>
    <row r="680" spans="1:6" ht="12.75">
      <c r="A680" s="21">
        <v>1908</v>
      </c>
      <c r="B680" s="70" t="s">
        <v>683</v>
      </c>
      <c r="C680" s="21" t="s">
        <v>296</v>
      </c>
      <c r="D680" s="153">
        <v>280</v>
      </c>
      <c r="E680" s="81" t="s">
        <v>155</v>
      </c>
      <c r="F680" s="22">
        <v>0.1</v>
      </c>
    </row>
    <row r="681" spans="1:6" ht="12.75">
      <c r="A681" s="21">
        <v>1909</v>
      </c>
      <c r="B681" s="70" t="s">
        <v>750</v>
      </c>
      <c r="C681" s="21" t="s">
        <v>296</v>
      </c>
      <c r="D681" s="153">
        <v>290</v>
      </c>
      <c r="E681" s="81" t="s">
        <v>155</v>
      </c>
      <c r="F681" s="22">
        <v>0.1</v>
      </c>
    </row>
    <row r="682" spans="1:6" ht="12.75">
      <c r="A682" s="21">
        <v>1910</v>
      </c>
      <c r="B682" s="70" t="s">
        <v>620</v>
      </c>
      <c r="C682" s="21" t="s">
        <v>296</v>
      </c>
      <c r="D682" s="153">
        <v>330</v>
      </c>
      <c r="E682" s="81" t="s">
        <v>155</v>
      </c>
      <c r="F682" s="22">
        <v>0.1</v>
      </c>
    </row>
    <row r="683" spans="1:6" ht="12.75">
      <c r="A683" s="21">
        <v>1911</v>
      </c>
      <c r="B683" s="70" t="s">
        <v>807</v>
      </c>
      <c r="C683" s="21" t="s">
        <v>296</v>
      </c>
      <c r="D683" s="153">
        <v>370</v>
      </c>
      <c r="E683" s="81" t="s">
        <v>155</v>
      </c>
      <c r="F683" s="22">
        <v>0.1</v>
      </c>
    </row>
    <row r="684" spans="1:6" ht="12.75">
      <c r="A684" s="21">
        <v>1912</v>
      </c>
      <c r="B684" s="70" t="s">
        <v>621</v>
      </c>
      <c r="C684" s="21" t="s">
        <v>296</v>
      </c>
      <c r="D684" s="153">
        <v>410</v>
      </c>
      <c r="E684" s="81" t="s">
        <v>155</v>
      </c>
      <c r="F684" s="22">
        <v>0.1</v>
      </c>
    </row>
    <row r="685" spans="1:6" ht="12.75">
      <c r="A685" s="21">
        <v>1913</v>
      </c>
      <c r="B685" s="70" t="s">
        <v>808</v>
      </c>
      <c r="C685" s="21" t="s">
        <v>296</v>
      </c>
      <c r="D685" s="153">
        <v>370</v>
      </c>
      <c r="E685" s="81" t="s">
        <v>155</v>
      </c>
      <c r="F685" s="22">
        <v>0.1</v>
      </c>
    </row>
    <row r="686" spans="1:6" ht="12.75">
      <c r="A686" s="21">
        <v>1914</v>
      </c>
      <c r="B686" s="70" t="s">
        <v>809</v>
      </c>
      <c r="C686" s="21" t="s">
        <v>296</v>
      </c>
      <c r="D686" s="153">
        <v>510</v>
      </c>
      <c r="E686" s="81" t="s">
        <v>155</v>
      </c>
      <c r="F686" s="22">
        <v>0.1</v>
      </c>
    </row>
    <row r="687" spans="1:6" ht="12.75">
      <c r="A687" s="21">
        <v>1915</v>
      </c>
      <c r="B687" s="70" t="s">
        <v>684</v>
      </c>
      <c r="C687" s="21" t="s">
        <v>296</v>
      </c>
      <c r="D687" s="153">
        <v>560</v>
      </c>
      <c r="E687" s="81" t="s">
        <v>155</v>
      </c>
      <c r="F687" s="22">
        <v>0.1</v>
      </c>
    </row>
    <row r="688" spans="1:6" ht="12.75">
      <c r="A688" s="21">
        <v>1916</v>
      </c>
      <c r="B688" s="70" t="s">
        <v>810</v>
      </c>
      <c r="C688" s="21" t="s">
        <v>296</v>
      </c>
      <c r="D688" s="153">
        <v>360</v>
      </c>
      <c r="E688" s="81" t="s">
        <v>155</v>
      </c>
      <c r="F688" s="22">
        <v>0.1</v>
      </c>
    </row>
    <row r="689" spans="1:6" ht="12.75">
      <c r="A689" s="21">
        <v>1917</v>
      </c>
      <c r="B689" s="70" t="s">
        <v>811</v>
      </c>
      <c r="C689" s="21" t="s">
        <v>296</v>
      </c>
      <c r="D689" s="153">
        <v>340</v>
      </c>
      <c r="E689" s="81" t="s">
        <v>155</v>
      </c>
      <c r="F689" s="22">
        <v>0.1</v>
      </c>
    </row>
    <row r="690" spans="1:6" ht="12.75">
      <c r="A690" s="21">
        <v>1918</v>
      </c>
      <c r="B690" s="70" t="s">
        <v>685</v>
      </c>
      <c r="C690" s="21" t="s">
        <v>296</v>
      </c>
      <c r="D690" s="153">
        <v>270</v>
      </c>
      <c r="E690" s="81" t="s">
        <v>155</v>
      </c>
      <c r="F690" s="22">
        <v>0.1</v>
      </c>
    </row>
    <row r="691" spans="1:6" ht="12.75">
      <c r="A691" s="21">
        <v>1919</v>
      </c>
      <c r="B691" s="70" t="s">
        <v>751</v>
      </c>
      <c r="C691" s="21" t="s">
        <v>296</v>
      </c>
      <c r="D691" s="153">
        <v>280</v>
      </c>
      <c r="E691" s="81" t="s">
        <v>155</v>
      </c>
      <c r="F691" s="22">
        <v>0.1</v>
      </c>
    </row>
    <row r="692" spans="1:6" ht="12.75">
      <c r="A692" s="21">
        <v>1921</v>
      </c>
      <c r="B692" s="70" t="s">
        <v>812</v>
      </c>
      <c r="C692" s="21" t="s">
        <v>296</v>
      </c>
      <c r="D692" s="153">
        <v>580</v>
      </c>
      <c r="E692" s="81" t="s">
        <v>155</v>
      </c>
      <c r="F692" s="22">
        <v>0.1</v>
      </c>
    </row>
    <row r="693" spans="1:6" ht="12.75">
      <c r="A693" s="21">
        <v>1925</v>
      </c>
      <c r="B693" s="70" t="s">
        <v>686</v>
      </c>
      <c r="C693" s="21" t="s">
        <v>296</v>
      </c>
      <c r="D693" s="153">
        <v>1070</v>
      </c>
      <c r="E693" s="81" t="s">
        <v>155</v>
      </c>
      <c r="F693" s="22">
        <v>0.1</v>
      </c>
    </row>
    <row r="694" spans="1:6" ht="12.75">
      <c r="A694" s="21">
        <v>1926</v>
      </c>
      <c r="B694" s="70" t="s">
        <v>813</v>
      </c>
      <c r="C694" s="21" t="s">
        <v>296</v>
      </c>
      <c r="D694" s="153">
        <v>520</v>
      </c>
      <c r="E694" s="81" t="s">
        <v>155</v>
      </c>
      <c r="F694" s="22">
        <v>0.1</v>
      </c>
    </row>
    <row r="695" spans="1:6" ht="12.75">
      <c r="A695" s="21">
        <v>1927</v>
      </c>
      <c r="B695" s="70" t="s">
        <v>815</v>
      </c>
      <c r="C695" s="21" t="s">
        <v>296</v>
      </c>
      <c r="D695" s="153">
        <v>420</v>
      </c>
      <c r="E695" s="81" t="s">
        <v>155</v>
      </c>
      <c r="F695" s="22">
        <v>0.1</v>
      </c>
    </row>
    <row r="696" spans="1:6" ht="12.75">
      <c r="A696" s="21">
        <v>1930</v>
      </c>
      <c r="B696" s="70" t="s">
        <v>622</v>
      </c>
      <c r="C696" s="21" t="s">
        <v>296</v>
      </c>
      <c r="D696" s="153">
        <v>380</v>
      </c>
      <c r="E696" s="81" t="s">
        <v>155</v>
      </c>
      <c r="F696" s="22">
        <v>0.1</v>
      </c>
    </row>
    <row r="697" spans="1:6" ht="12.75">
      <c r="A697" s="21">
        <v>1931</v>
      </c>
      <c r="B697" s="70" t="s">
        <v>623</v>
      </c>
      <c r="C697" s="21" t="s">
        <v>296</v>
      </c>
      <c r="D697" s="153">
        <v>490</v>
      </c>
      <c r="E697" s="81" t="s">
        <v>155</v>
      </c>
      <c r="F697" s="22">
        <v>0.1</v>
      </c>
    </row>
    <row r="698" spans="1:6" ht="12.75">
      <c r="A698" s="21">
        <v>1932</v>
      </c>
      <c r="B698" s="70" t="s">
        <v>816</v>
      </c>
      <c r="C698" s="21" t="s">
        <v>296</v>
      </c>
      <c r="D698" s="153">
        <v>420</v>
      </c>
      <c r="E698" s="81" t="s">
        <v>155</v>
      </c>
      <c r="F698" s="22">
        <v>0.1</v>
      </c>
    </row>
    <row r="699" spans="1:6" ht="12.75">
      <c r="A699" s="21">
        <v>1933</v>
      </c>
      <c r="B699" s="70" t="s">
        <v>687</v>
      </c>
      <c r="C699" s="21" t="s">
        <v>296</v>
      </c>
      <c r="D699" s="153">
        <v>310</v>
      </c>
      <c r="E699" s="81" t="s">
        <v>155</v>
      </c>
      <c r="F699" s="22">
        <v>0.1</v>
      </c>
    </row>
    <row r="700" spans="1:6" ht="12.75">
      <c r="A700" s="21">
        <v>1934</v>
      </c>
      <c r="B700" s="70" t="s">
        <v>817</v>
      </c>
      <c r="C700" s="21" t="s">
        <v>296</v>
      </c>
      <c r="D700" s="153">
        <v>630</v>
      </c>
      <c r="E700" s="81" t="s">
        <v>155</v>
      </c>
      <c r="F700" s="22">
        <v>0.1</v>
      </c>
    </row>
    <row r="701" spans="1:6" ht="12.75">
      <c r="A701" s="21">
        <v>1993</v>
      </c>
      <c r="B701" s="119" t="s">
        <v>797</v>
      </c>
      <c r="C701" s="21" t="s">
        <v>296</v>
      </c>
      <c r="D701" s="153">
        <v>1310</v>
      </c>
      <c r="E701" s="81" t="s">
        <v>120</v>
      </c>
      <c r="F701" s="22">
        <v>0.1</v>
      </c>
    </row>
    <row r="702" spans="1:6" ht="12.75">
      <c r="A702" s="21">
        <v>1995</v>
      </c>
      <c r="B702" s="119" t="s">
        <v>798</v>
      </c>
      <c r="C702" s="21" t="s">
        <v>296</v>
      </c>
      <c r="D702" s="153">
        <v>1860</v>
      </c>
      <c r="E702" s="81" t="s">
        <v>120</v>
      </c>
      <c r="F702" s="22">
        <v>0.1</v>
      </c>
    </row>
    <row r="703" spans="1:6" ht="12.75">
      <c r="A703" s="21">
        <v>1996</v>
      </c>
      <c r="B703" s="119" t="s">
        <v>799</v>
      </c>
      <c r="C703" s="21" t="s">
        <v>296</v>
      </c>
      <c r="D703" s="153">
        <v>2240</v>
      </c>
      <c r="E703" s="81" t="s">
        <v>120</v>
      </c>
      <c r="F703" s="22">
        <v>0.1</v>
      </c>
    </row>
    <row r="704" spans="1:6" ht="12.75">
      <c r="A704" s="21">
        <v>2000</v>
      </c>
      <c r="B704" s="70" t="s">
        <v>818</v>
      </c>
      <c r="C704" s="21" t="s">
        <v>296</v>
      </c>
      <c r="D704" s="153">
        <v>430</v>
      </c>
      <c r="E704" s="81" t="s">
        <v>190</v>
      </c>
      <c r="F704" s="22">
        <v>0.1</v>
      </c>
    </row>
    <row r="705" spans="1:6" ht="12.75">
      <c r="A705" s="21">
        <v>2001</v>
      </c>
      <c r="B705" s="70" t="s">
        <v>819</v>
      </c>
      <c r="C705" s="21" t="s">
        <v>296</v>
      </c>
      <c r="D705" s="153">
        <v>540</v>
      </c>
      <c r="E705" s="81" t="s">
        <v>190</v>
      </c>
      <c r="F705" s="22">
        <v>0.1</v>
      </c>
    </row>
    <row r="706" spans="1:6" ht="12.75">
      <c r="A706" s="21">
        <v>2002</v>
      </c>
      <c r="B706" s="70" t="s">
        <v>820</v>
      </c>
      <c r="C706" s="21" t="s">
        <v>296</v>
      </c>
      <c r="D706" s="153">
        <v>600</v>
      </c>
      <c r="E706" s="81" t="s">
        <v>190</v>
      </c>
      <c r="F706" s="22">
        <v>0.1</v>
      </c>
    </row>
    <row r="707" spans="1:6" ht="12.75">
      <c r="A707" s="21">
        <v>2003</v>
      </c>
      <c r="B707" s="70" t="s">
        <v>821</v>
      </c>
      <c r="C707" s="21" t="s">
        <v>296</v>
      </c>
      <c r="D707" s="153">
        <v>680</v>
      </c>
      <c r="E707" s="81" t="s">
        <v>190</v>
      </c>
      <c r="F707" s="22">
        <v>0.1</v>
      </c>
    </row>
    <row r="708" spans="1:6" ht="12.75">
      <c r="A708" s="21">
        <v>2004</v>
      </c>
      <c r="B708" s="70" t="s">
        <v>822</v>
      </c>
      <c r="C708" s="21" t="s">
        <v>296</v>
      </c>
      <c r="D708" s="153">
        <v>920</v>
      </c>
      <c r="E708" s="81" t="s">
        <v>190</v>
      </c>
      <c r="F708" s="22">
        <v>0.1</v>
      </c>
    </row>
    <row r="709" spans="1:6" ht="12.75">
      <c r="A709" s="21">
        <v>2005</v>
      </c>
      <c r="B709" s="70" t="s">
        <v>823</v>
      </c>
      <c r="C709" s="21" t="s">
        <v>296</v>
      </c>
      <c r="D709" s="153">
        <v>870</v>
      </c>
      <c r="E709" s="81" t="s">
        <v>190</v>
      </c>
      <c r="F709" s="22">
        <v>0.1</v>
      </c>
    </row>
    <row r="710" spans="1:6" ht="12.75">
      <c r="A710" s="21">
        <v>2006</v>
      </c>
      <c r="B710" s="70" t="s">
        <v>824</v>
      </c>
      <c r="C710" s="21" t="s">
        <v>296</v>
      </c>
      <c r="D710" s="153">
        <v>1230</v>
      </c>
      <c r="E710" s="81" t="s">
        <v>190</v>
      </c>
      <c r="F710" s="22">
        <v>0.1</v>
      </c>
    </row>
    <row r="711" spans="1:6" ht="12.75">
      <c r="A711" s="21">
        <v>2007</v>
      </c>
      <c r="B711" s="70" t="s">
        <v>825</v>
      </c>
      <c r="C711" s="21" t="s">
        <v>296</v>
      </c>
      <c r="D711" s="153">
        <v>680</v>
      </c>
      <c r="E711" s="81" t="s">
        <v>190</v>
      </c>
      <c r="F711" s="22">
        <v>0.1</v>
      </c>
    </row>
    <row r="712" spans="1:6" ht="12.75">
      <c r="A712" s="21">
        <v>2008</v>
      </c>
      <c r="B712" s="70" t="s">
        <v>826</v>
      </c>
      <c r="C712" s="21" t="s">
        <v>296</v>
      </c>
      <c r="D712" s="153">
        <v>540</v>
      </c>
      <c r="E712" s="81" t="s">
        <v>190</v>
      </c>
      <c r="F712" s="22">
        <v>0.1</v>
      </c>
    </row>
    <row r="713" spans="1:6" ht="12.75">
      <c r="A713" s="21">
        <v>2020</v>
      </c>
      <c r="B713" s="70" t="s">
        <v>688</v>
      </c>
      <c r="C713" s="21" t="s">
        <v>296</v>
      </c>
      <c r="D713" s="153">
        <v>370</v>
      </c>
      <c r="E713" s="81" t="s">
        <v>190</v>
      </c>
      <c r="F713" s="22">
        <v>0.1</v>
      </c>
    </row>
    <row r="714" spans="1:6" ht="12.75">
      <c r="A714" s="21">
        <v>2024</v>
      </c>
      <c r="B714" s="70" t="s">
        <v>676</v>
      </c>
      <c r="C714" s="21" t="s">
        <v>296</v>
      </c>
      <c r="D714" s="153">
        <v>520</v>
      </c>
      <c r="E714" s="81" t="s">
        <v>190</v>
      </c>
      <c r="F714" s="22">
        <v>0.1</v>
      </c>
    </row>
    <row r="715" spans="1:6" ht="12.75">
      <c r="A715" s="21">
        <v>2025</v>
      </c>
      <c r="B715" s="70" t="s">
        <v>677</v>
      </c>
      <c r="C715" s="21" t="s">
        <v>296</v>
      </c>
      <c r="D715" s="153">
        <v>740</v>
      </c>
      <c r="E715" s="81" t="s">
        <v>190</v>
      </c>
      <c r="F715" s="22">
        <v>0.1</v>
      </c>
    </row>
    <row r="716" spans="1:6" ht="12.75">
      <c r="A716" s="21">
        <v>2028</v>
      </c>
      <c r="B716" s="70" t="s">
        <v>689</v>
      </c>
      <c r="C716" s="21" t="s">
        <v>296</v>
      </c>
      <c r="D716" s="153">
        <v>1230</v>
      </c>
      <c r="E716" s="81" t="s">
        <v>190</v>
      </c>
      <c r="F716" s="22">
        <v>0.1</v>
      </c>
    </row>
    <row r="717" spans="1:6" ht="36" customHeight="1">
      <c r="A717" s="169" t="s">
        <v>995</v>
      </c>
      <c r="B717" s="170"/>
      <c r="C717" s="170"/>
      <c r="D717" s="170"/>
      <c r="E717" s="170"/>
      <c r="F717" s="171"/>
    </row>
    <row r="718" spans="1:6" ht="12.75">
      <c r="A718" s="21">
        <v>2050</v>
      </c>
      <c r="B718" s="20" t="s">
        <v>267</v>
      </c>
      <c r="C718" s="21" t="s">
        <v>296</v>
      </c>
      <c r="D718" s="153">
        <v>340</v>
      </c>
      <c r="E718" s="81" t="s">
        <v>634</v>
      </c>
      <c r="F718" s="22">
        <v>0.1</v>
      </c>
    </row>
    <row r="719" spans="1:6" ht="12.75">
      <c r="A719" s="21">
        <v>2051</v>
      </c>
      <c r="B719" s="20" t="s">
        <v>268</v>
      </c>
      <c r="C719" s="21" t="s">
        <v>296</v>
      </c>
      <c r="D719" s="153">
        <v>480</v>
      </c>
      <c r="E719" s="81" t="s">
        <v>634</v>
      </c>
      <c r="F719" s="22">
        <v>0.1</v>
      </c>
    </row>
    <row r="720" spans="1:6" ht="12.75">
      <c r="A720" s="21">
        <v>2052</v>
      </c>
      <c r="B720" s="20" t="s">
        <v>269</v>
      </c>
      <c r="C720" s="21" t="s">
        <v>296</v>
      </c>
      <c r="D720" s="153">
        <v>690</v>
      </c>
      <c r="E720" s="81" t="s">
        <v>634</v>
      </c>
      <c r="F720" s="22">
        <v>0.1</v>
      </c>
    </row>
    <row r="721" spans="1:6" ht="12.75">
      <c r="A721" s="21">
        <v>2053</v>
      </c>
      <c r="B721" s="20" t="s">
        <v>270</v>
      </c>
      <c r="C721" s="21" t="s">
        <v>296</v>
      </c>
      <c r="D721" s="153">
        <v>930</v>
      </c>
      <c r="E721" s="81" t="s">
        <v>634</v>
      </c>
      <c r="F721" s="22">
        <v>0.1</v>
      </c>
    </row>
    <row r="722" spans="1:6" ht="12.75">
      <c r="A722" s="21">
        <v>2054</v>
      </c>
      <c r="B722" s="20" t="s">
        <v>271</v>
      </c>
      <c r="C722" s="21" t="s">
        <v>296</v>
      </c>
      <c r="D722" s="153">
        <v>1000</v>
      </c>
      <c r="E722" s="81" t="s">
        <v>634</v>
      </c>
      <c r="F722" s="22">
        <v>0.1</v>
      </c>
    </row>
    <row r="723" spans="1:6" ht="12.75">
      <c r="A723" s="21">
        <v>2055</v>
      </c>
      <c r="B723" s="20" t="s">
        <v>272</v>
      </c>
      <c r="C723" s="21" t="s">
        <v>296</v>
      </c>
      <c r="D723" s="153">
        <v>1080</v>
      </c>
      <c r="E723" s="81" t="s">
        <v>634</v>
      </c>
      <c r="F723" s="22">
        <v>0.1</v>
      </c>
    </row>
    <row r="724" spans="1:6" ht="12.75">
      <c r="A724" s="21">
        <v>2056</v>
      </c>
      <c r="B724" s="20" t="s">
        <v>273</v>
      </c>
      <c r="C724" s="21" t="s">
        <v>296</v>
      </c>
      <c r="D724" s="153">
        <v>1350</v>
      </c>
      <c r="E724" s="81" t="s">
        <v>634</v>
      </c>
      <c r="F724" s="22">
        <v>0.1</v>
      </c>
    </row>
    <row r="725" spans="1:6" ht="12.75">
      <c r="A725" s="21">
        <v>2058</v>
      </c>
      <c r="B725" s="20" t="s">
        <v>274</v>
      </c>
      <c r="C725" s="21" t="s">
        <v>296</v>
      </c>
      <c r="D725" s="153">
        <v>520</v>
      </c>
      <c r="E725" s="81" t="s">
        <v>634</v>
      </c>
      <c r="F725" s="22">
        <v>0.1</v>
      </c>
    </row>
    <row r="726" spans="1:6" ht="12.75">
      <c r="A726" s="21">
        <v>2059</v>
      </c>
      <c r="B726" s="20" t="s">
        <v>275</v>
      </c>
      <c r="C726" s="21" t="s">
        <v>296</v>
      </c>
      <c r="D726" s="153">
        <v>930</v>
      </c>
      <c r="E726" s="81" t="s">
        <v>634</v>
      </c>
      <c r="F726" s="22">
        <v>0.1</v>
      </c>
    </row>
    <row r="727" spans="1:6" ht="12.75">
      <c r="A727" s="162" t="s">
        <v>886</v>
      </c>
      <c r="B727" s="162"/>
      <c r="C727" s="162"/>
      <c r="D727" s="162"/>
      <c r="E727" s="162"/>
      <c r="F727" s="162"/>
    </row>
    <row r="728" spans="1:6" ht="12.75">
      <c r="A728" s="21">
        <v>2101</v>
      </c>
      <c r="B728" s="70" t="s">
        <v>887</v>
      </c>
      <c r="C728" s="81" t="s">
        <v>296</v>
      </c>
      <c r="D728" s="153">
        <v>180</v>
      </c>
      <c r="E728" s="81" t="s">
        <v>780</v>
      </c>
      <c r="F728" s="22">
        <v>0.2</v>
      </c>
    </row>
    <row r="729" spans="1:6" ht="12.75">
      <c r="A729" s="21">
        <v>2103</v>
      </c>
      <c r="B729" s="70" t="s">
        <v>888</v>
      </c>
      <c r="C729" s="81" t="s">
        <v>296</v>
      </c>
      <c r="D729" s="153">
        <v>220</v>
      </c>
      <c r="E729" s="81" t="s">
        <v>780</v>
      </c>
      <c r="F729" s="22">
        <v>0.2</v>
      </c>
    </row>
    <row r="730" spans="1:6" ht="12.75">
      <c r="A730" s="21">
        <v>2105</v>
      </c>
      <c r="B730" s="70" t="s">
        <v>994</v>
      </c>
      <c r="C730" s="81" t="s">
        <v>296</v>
      </c>
      <c r="D730" s="153">
        <v>230</v>
      </c>
      <c r="E730" s="81" t="s">
        <v>780</v>
      </c>
      <c r="F730" s="22">
        <v>0.2</v>
      </c>
    </row>
    <row r="731" spans="1:6" ht="12.75">
      <c r="A731" s="21">
        <v>2106</v>
      </c>
      <c r="B731" s="70" t="s">
        <v>894</v>
      </c>
      <c r="C731" s="81" t="s">
        <v>893</v>
      </c>
      <c r="D731" s="153">
        <v>3500</v>
      </c>
      <c r="E731" s="81" t="s">
        <v>866</v>
      </c>
      <c r="F731" s="22">
        <v>0.2</v>
      </c>
    </row>
    <row r="732" spans="1:6" ht="12.75">
      <c r="A732" s="21">
        <v>2107</v>
      </c>
      <c r="B732" s="70" t="s">
        <v>895</v>
      </c>
      <c r="C732" s="81" t="s">
        <v>893</v>
      </c>
      <c r="D732" s="153">
        <v>4350</v>
      </c>
      <c r="E732" s="81" t="s">
        <v>788</v>
      </c>
      <c r="F732" s="22">
        <v>0.2</v>
      </c>
    </row>
    <row r="733" spans="1:6" ht="12.75">
      <c r="A733" s="162" t="s">
        <v>884</v>
      </c>
      <c r="B733" s="162"/>
      <c r="C733" s="162"/>
      <c r="D733" s="162"/>
      <c r="E733" s="162"/>
      <c r="F733" s="162"/>
    </row>
    <row r="734" spans="1:6" ht="12.75">
      <c r="A734" s="21">
        <v>2110</v>
      </c>
      <c r="B734" s="70" t="s">
        <v>1034</v>
      </c>
      <c r="C734" s="21" t="s">
        <v>296</v>
      </c>
      <c r="D734" s="154">
        <v>360</v>
      </c>
      <c r="E734" s="81" t="s">
        <v>155</v>
      </c>
      <c r="F734" s="22">
        <v>0.15</v>
      </c>
    </row>
    <row r="735" spans="1:6" ht="12.75">
      <c r="A735" s="21">
        <v>2111</v>
      </c>
      <c r="B735" s="70" t="s">
        <v>883</v>
      </c>
      <c r="C735" s="21" t="s">
        <v>296</v>
      </c>
      <c r="D735" s="154">
        <v>450</v>
      </c>
      <c r="E735" s="81" t="s">
        <v>190</v>
      </c>
      <c r="F735" s="22">
        <v>0.15</v>
      </c>
    </row>
    <row r="736" spans="1:6" ht="12.75">
      <c r="A736" s="21">
        <v>2112</v>
      </c>
      <c r="B736" s="161" t="s">
        <v>996</v>
      </c>
      <c r="C736" s="21" t="s">
        <v>296</v>
      </c>
      <c r="D736" s="154">
        <v>130</v>
      </c>
      <c r="E736" s="81" t="s">
        <v>155</v>
      </c>
      <c r="F736" s="22">
        <v>0.15</v>
      </c>
    </row>
    <row r="737" spans="1:6" ht="12.75">
      <c r="A737" s="21">
        <v>2113</v>
      </c>
      <c r="B737" s="161" t="s">
        <v>997</v>
      </c>
      <c r="C737" s="21" t="s">
        <v>296</v>
      </c>
      <c r="D737" s="154">
        <v>190</v>
      </c>
      <c r="E737" s="81" t="s">
        <v>155</v>
      </c>
      <c r="F737" s="22">
        <v>0.15</v>
      </c>
    </row>
    <row r="738" spans="1:6" ht="12.75">
      <c r="A738" s="21">
        <v>2114</v>
      </c>
      <c r="B738" s="70" t="s">
        <v>999</v>
      </c>
      <c r="C738" s="21" t="s">
        <v>296</v>
      </c>
      <c r="D738" s="154">
        <v>220</v>
      </c>
      <c r="E738" s="81" t="s">
        <v>1001</v>
      </c>
      <c r="F738" s="22">
        <v>0.15</v>
      </c>
    </row>
    <row r="739" spans="1:6" ht="12.75">
      <c r="A739" s="21">
        <v>2115</v>
      </c>
      <c r="B739" s="70" t="s">
        <v>885</v>
      </c>
      <c r="C739" s="21" t="s">
        <v>296</v>
      </c>
      <c r="D739" s="154">
        <v>440</v>
      </c>
      <c r="E739" s="81" t="s">
        <v>190</v>
      </c>
      <c r="F739" s="22">
        <v>0.15</v>
      </c>
    </row>
    <row r="740" spans="1:6" ht="12.75">
      <c r="A740" s="21">
        <v>2116</v>
      </c>
      <c r="B740" s="161" t="s">
        <v>998</v>
      </c>
      <c r="C740" s="21" t="s">
        <v>296</v>
      </c>
      <c r="D740" s="154">
        <v>280</v>
      </c>
      <c r="E740" s="81" t="s">
        <v>155</v>
      </c>
      <c r="F740" s="22">
        <v>0.15</v>
      </c>
    </row>
    <row r="741" spans="1:6" ht="12.75">
      <c r="A741" s="21">
        <v>2114</v>
      </c>
      <c r="B741" s="70" t="s">
        <v>1000</v>
      </c>
      <c r="C741" s="21" t="s">
        <v>296</v>
      </c>
      <c r="D741" s="154">
        <v>220</v>
      </c>
      <c r="E741" s="81" t="s">
        <v>576</v>
      </c>
      <c r="F741" s="22">
        <v>0.15</v>
      </c>
    </row>
    <row r="742" ht="12.75">
      <c r="A742" s="35" t="s">
        <v>434</v>
      </c>
    </row>
    <row r="743" spans="1:6" ht="12.75">
      <c r="A743" s="168" t="s">
        <v>437</v>
      </c>
      <c r="B743" s="168"/>
      <c r="C743" s="168"/>
      <c r="D743" s="168"/>
      <c r="E743" s="168"/>
      <c r="F743" s="168"/>
    </row>
    <row r="744" spans="1:6" ht="12.75">
      <c r="A744" s="4">
        <v>2401</v>
      </c>
      <c r="B744" s="5" t="s">
        <v>309</v>
      </c>
      <c r="C744" s="7" t="s">
        <v>347</v>
      </c>
      <c r="D744" s="141">
        <v>710</v>
      </c>
      <c r="E744" s="6" t="s">
        <v>954</v>
      </c>
      <c r="F744" s="8">
        <v>0.1</v>
      </c>
    </row>
    <row r="745" spans="1:6" ht="12.75">
      <c r="A745" s="4">
        <v>2402</v>
      </c>
      <c r="B745" s="5" t="s">
        <v>310</v>
      </c>
      <c r="C745" s="7" t="s">
        <v>347</v>
      </c>
      <c r="D745" s="141">
        <v>1170</v>
      </c>
      <c r="E745" s="6" t="s">
        <v>955</v>
      </c>
      <c r="F745" s="8">
        <v>0.1</v>
      </c>
    </row>
    <row r="746" spans="1:6" ht="12.75">
      <c r="A746" s="4">
        <v>2403</v>
      </c>
      <c r="B746" s="5" t="s">
        <v>311</v>
      </c>
      <c r="C746" s="7" t="s">
        <v>347</v>
      </c>
      <c r="D746" s="141">
        <v>2660</v>
      </c>
      <c r="E746" s="6" t="s">
        <v>956</v>
      </c>
      <c r="F746" s="8">
        <v>0.1</v>
      </c>
    </row>
    <row r="747" spans="1:6" ht="12.75">
      <c r="A747" s="4">
        <v>2404</v>
      </c>
      <c r="B747" s="5" t="s">
        <v>312</v>
      </c>
      <c r="C747" s="7" t="s">
        <v>347</v>
      </c>
      <c r="D747" s="141">
        <v>5090</v>
      </c>
      <c r="E747" s="6" t="s">
        <v>438</v>
      </c>
      <c r="F747" s="8">
        <v>0.1</v>
      </c>
    </row>
    <row r="748" spans="1:6" ht="12.75">
      <c r="A748" s="4">
        <v>2405</v>
      </c>
      <c r="B748" s="5" t="s">
        <v>313</v>
      </c>
      <c r="C748" s="7" t="s">
        <v>347</v>
      </c>
      <c r="D748" s="141">
        <v>9530</v>
      </c>
      <c r="E748" s="6" t="s">
        <v>439</v>
      </c>
      <c r="F748" s="8">
        <v>0.1</v>
      </c>
    </row>
    <row r="749" spans="1:6" ht="12.75">
      <c r="A749" s="4">
        <v>2406</v>
      </c>
      <c r="B749" s="67" t="s">
        <v>624</v>
      </c>
      <c r="C749" s="7" t="s">
        <v>347</v>
      </c>
      <c r="D749" s="141">
        <v>8620</v>
      </c>
      <c r="E749" s="65" t="s">
        <v>438</v>
      </c>
      <c r="F749" s="8">
        <v>0.1</v>
      </c>
    </row>
    <row r="750" spans="1:6" ht="12.75">
      <c r="A750" s="163" t="s">
        <v>440</v>
      </c>
      <c r="B750" s="163"/>
      <c r="C750" s="163"/>
      <c r="D750" s="163"/>
      <c r="E750" s="163"/>
      <c r="F750" s="163"/>
    </row>
    <row r="751" spans="1:6" ht="12.75">
      <c r="A751" s="4">
        <v>2410</v>
      </c>
      <c r="B751" s="5" t="s">
        <v>441</v>
      </c>
      <c r="C751" s="7" t="s">
        <v>348</v>
      </c>
      <c r="D751" s="141">
        <v>10150</v>
      </c>
      <c r="E751" s="6" t="s">
        <v>582</v>
      </c>
      <c r="F751" s="8">
        <v>0.1</v>
      </c>
    </row>
    <row r="752" spans="1:6" ht="12.75">
      <c r="A752" s="4">
        <v>2411</v>
      </c>
      <c r="B752" s="5" t="s">
        <v>442</v>
      </c>
      <c r="C752" s="7" t="s">
        <v>348</v>
      </c>
      <c r="D752" s="141">
        <v>8050</v>
      </c>
      <c r="E752" s="6" t="s">
        <v>582</v>
      </c>
      <c r="F752" s="8">
        <v>0.1</v>
      </c>
    </row>
    <row r="753" spans="1:6" ht="12.75">
      <c r="A753" s="4">
        <v>2412</v>
      </c>
      <c r="B753" s="5" t="s">
        <v>443</v>
      </c>
      <c r="C753" s="7" t="s">
        <v>348</v>
      </c>
      <c r="D753" s="141">
        <v>9500</v>
      </c>
      <c r="E753" s="6" t="s">
        <v>582</v>
      </c>
      <c r="F753" s="8">
        <v>0.1</v>
      </c>
    </row>
    <row r="754" spans="1:6" ht="12.75">
      <c r="A754" s="4">
        <v>2414</v>
      </c>
      <c r="B754" s="67" t="s">
        <v>793</v>
      </c>
      <c r="C754" s="7" t="s">
        <v>348</v>
      </c>
      <c r="D754" s="141">
        <v>22700</v>
      </c>
      <c r="E754" s="6" t="s">
        <v>582</v>
      </c>
      <c r="F754" s="8">
        <v>0.1</v>
      </c>
    </row>
    <row r="755" spans="1:6" ht="12.75">
      <c r="A755" s="4">
        <v>2416</v>
      </c>
      <c r="B755" s="5" t="s">
        <v>982</v>
      </c>
      <c r="C755" s="7" t="s">
        <v>348</v>
      </c>
      <c r="D755" s="141">
        <v>16450</v>
      </c>
      <c r="E755" s="6" t="s">
        <v>582</v>
      </c>
      <c r="F755" s="8">
        <v>0.1</v>
      </c>
    </row>
    <row r="756" spans="1:6" ht="12.75">
      <c r="A756" s="4">
        <v>2418</v>
      </c>
      <c r="B756" s="5" t="s">
        <v>444</v>
      </c>
      <c r="C756" s="7" t="s">
        <v>348</v>
      </c>
      <c r="D756" s="141">
        <v>12650</v>
      </c>
      <c r="E756" s="6" t="s">
        <v>582</v>
      </c>
      <c r="F756" s="8">
        <v>0.1</v>
      </c>
    </row>
    <row r="757" spans="1:6" ht="12.75">
      <c r="A757" s="4">
        <v>2419</v>
      </c>
      <c r="B757" s="5" t="s">
        <v>792</v>
      </c>
      <c r="C757" s="7" t="s">
        <v>348</v>
      </c>
      <c r="D757" s="141">
        <v>9150</v>
      </c>
      <c r="E757" s="6" t="s">
        <v>582</v>
      </c>
      <c r="F757" s="8">
        <v>0.1</v>
      </c>
    </row>
    <row r="758" spans="1:6" ht="12.75">
      <c r="A758" s="4">
        <v>2419</v>
      </c>
      <c r="B758" s="5" t="s">
        <v>987</v>
      </c>
      <c r="C758" s="7" t="s">
        <v>348</v>
      </c>
      <c r="D758" s="141">
        <v>17000</v>
      </c>
      <c r="E758" s="6" t="s">
        <v>582</v>
      </c>
      <c r="F758" s="8">
        <v>0.1</v>
      </c>
    </row>
    <row r="759" ht="12.75">
      <c r="A759" s="35" t="s">
        <v>447</v>
      </c>
    </row>
    <row r="760" spans="1:6" ht="12.75">
      <c r="A760" s="167" t="s">
        <v>448</v>
      </c>
      <c r="B760" s="167"/>
      <c r="C760" s="167"/>
      <c r="D760" s="167"/>
      <c r="E760" s="167"/>
      <c r="F760" s="167"/>
    </row>
    <row r="761" spans="1:6" ht="12.75">
      <c r="A761" s="4">
        <v>2431</v>
      </c>
      <c r="B761" s="5" t="s">
        <v>449</v>
      </c>
      <c r="C761" s="7" t="s">
        <v>348</v>
      </c>
      <c r="D761" s="141">
        <v>460</v>
      </c>
      <c r="E761" s="6" t="s">
        <v>582</v>
      </c>
      <c r="F761" s="8">
        <v>0.1</v>
      </c>
    </row>
    <row r="762" spans="1:6" ht="12.75">
      <c r="A762" s="4">
        <v>2432</v>
      </c>
      <c r="B762" s="5" t="s">
        <v>450</v>
      </c>
      <c r="C762" s="7" t="s">
        <v>348</v>
      </c>
      <c r="D762" s="141">
        <v>810</v>
      </c>
      <c r="E762" s="6" t="s">
        <v>582</v>
      </c>
      <c r="F762" s="8">
        <v>0.1</v>
      </c>
    </row>
    <row r="763" spans="1:6" ht="12.75">
      <c r="A763" s="4">
        <v>2433</v>
      </c>
      <c r="B763" s="5" t="s">
        <v>451</v>
      </c>
      <c r="C763" s="7" t="s">
        <v>348</v>
      </c>
      <c r="D763" s="141">
        <v>1860</v>
      </c>
      <c r="E763" s="6" t="s">
        <v>582</v>
      </c>
      <c r="F763" s="8">
        <v>0.1</v>
      </c>
    </row>
    <row r="764" spans="1:6" ht="12.75">
      <c r="A764" s="4">
        <v>2440</v>
      </c>
      <c r="B764" s="5" t="s">
        <v>966</v>
      </c>
      <c r="C764" s="7" t="s">
        <v>348</v>
      </c>
      <c r="D764" s="141" t="s">
        <v>392</v>
      </c>
      <c r="E764" s="6" t="s">
        <v>582</v>
      </c>
      <c r="F764" s="8">
        <v>0.1</v>
      </c>
    </row>
    <row r="765" spans="1:6" ht="12.75">
      <c r="A765" s="4">
        <v>2441</v>
      </c>
      <c r="B765" s="5" t="s">
        <v>967</v>
      </c>
      <c r="C765" s="7" t="s">
        <v>348</v>
      </c>
      <c r="D765" s="141">
        <v>2240</v>
      </c>
      <c r="E765" s="6" t="s">
        <v>582</v>
      </c>
      <c r="F765" s="8">
        <v>0.1</v>
      </c>
    </row>
    <row r="766" spans="1:6" ht="12.75">
      <c r="A766" s="4">
        <v>2442</v>
      </c>
      <c r="B766" s="5" t="s">
        <v>452</v>
      </c>
      <c r="C766" s="7" t="s">
        <v>348</v>
      </c>
      <c r="D766" s="141" t="s">
        <v>392</v>
      </c>
      <c r="E766" s="6" t="s">
        <v>582</v>
      </c>
      <c r="F766" s="8">
        <v>0.1</v>
      </c>
    </row>
    <row r="767" spans="1:6" ht="12.75">
      <c r="A767" s="4">
        <v>2443</v>
      </c>
      <c r="B767" s="5" t="s">
        <v>453</v>
      </c>
      <c r="C767" s="7" t="s">
        <v>348</v>
      </c>
      <c r="D767" s="141">
        <v>3530</v>
      </c>
      <c r="E767" s="6" t="s">
        <v>582</v>
      </c>
      <c r="F767" s="8">
        <v>0.1</v>
      </c>
    </row>
    <row r="768" spans="1:6" ht="12.75">
      <c r="A768" s="4">
        <v>2444</v>
      </c>
      <c r="B768" s="5" t="s">
        <v>456</v>
      </c>
      <c r="C768" s="7" t="s">
        <v>348</v>
      </c>
      <c r="D768" s="141">
        <v>7750</v>
      </c>
      <c r="E768" s="6" t="s">
        <v>582</v>
      </c>
      <c r="F768" s="8">
        <v>0.1</v>
      </c>
    </row>
    <row r="769" spans="1:6" ht="12.75">
      <c r="A769" s="4">
        <v>2450</v>
      </c>
      <c r="B769" s="5" t="s">
        <v>457</v>
      </c>
      <c r="C769" s="7" t="s">
        <v>348</v>
      </c>
      <c r="D769" s="141">
        <v>350</v>
      </c>
      <c r="E769" s="6" t="s">
        <v>582</v>
      </c>
      <c r="F769" s="8">
        <v>0.1</v>
      </c>
    </row>
    <row r="770" spans="1:6" ht="12.75">
      <c r="A770" s="4">
        <v>2451</v>
      </c>
      <c r="B770" s="5" t="s">
        <v>458</v>
      </c>
      <c r="C770" s="7" t="s">
        <v>348</v>
      </c>
      <c r="D770" s="141">
        <v>500</v>
      </c>
      <c r="E770" s="6" t="s">
        <v>582</v>
      </c>
      <c r="F770" s="8">
        <v>0.1</v>
      </c>
    </row>
    <row r="771" spans="1:6" ht="12.75">
      <c r="A771" s="11">
        <v>2452</v>
      </c>
      <c r="B771" s="16" t="s">
        <v>459</v>
      </c>
      <c r="C771" s="13" t="s">
        <v>348</v>
      </c>
      <c r="D771" s="155">
        <v>650</v>
      </c>
      <c r="E771" s="6" t="s">
        <v>582</v>
      </c>
      <c r="F771" s="17">
        <v>0.1</v>
      </c>
    </row>
    <row r="772" spans="1:6" ht="12.75">
      <c r="A772" s="12">
        <v>2460</v>
      </c>
      <c r="B772" s="14" t="s">
        <v>460</v>
      </c>
      <c r="C772" s="15" t="s">
        <v>348</v>
      </c>
      <c r="D772" s="142" t="s">
        <v>392</v>
      </c>
      <c r="E772" s="6" t="s">
        <v>582</v>
      </c>
      <c r="F772" s="3">
        <v>0.1</v>
      </c>
    </row>
    <row r="773" spans="1:6" ht="12.75">
      <c r="A773" s="163" t="s">
        <v>95</v>
      </c>
      <c r="B773" s="163"/>
      <c r="C773" s="163"/>
      <c r="D773" s="163"/>
      <c r="E773" s="163"/>
      <c r="F773" s="163"/>
    </row>
    <row r="774" spans="1:6" ht="12.75">
      <c r="A774" s="4">
        <v>2470</v>
      </c>
      <c r="B774" s="5" t="s">
        <v>461</v>
      </c>
      <c r="C774" s="7" t="s">
        <v>348</v>
      </c>
      <c r="D774" s="141">
        <v>2000</v>
      </c>
      <c r="E774" s="6" t="s">
        <v>582</v>
      </c>
      <c r="F774" s="8">
        <v>0.1</v>
      </c>
    </row>
    <row r="775" spans="1:6" ht="12.75">
      <c r="A775" s="4">
        <v>2472</v>
      </c>
      <c r="B775" s="5" t="s">
        <v>700</v>
      </c>
      <c r="C775" s="7" t="s">
        <v>284</v>
      </c>
      <c r="D775" s="141">
        <v>2000</v>
      </c>
      <c r="E775" s="6" t="s">
        <v>548</v>
      </c>
      <c r="F775" s="8">
        <v>0.1</v>
      </c>
    </row>
    <row r="776" spans="1:6" ht="12.75">
      <c r="A776" s="4">
        <v>2480</v>
      </c>
      <c r="B776" s="5" t="s">
        <v>462</v>
      </c>
      <c r="C776" s="7" t="s">
        <v>284</v>
      </c>
      <c r="D776" s="141">
        <v>540</v>
      </c>
      <c r="E776" s="6" t="s">
        <v>464</v>
      </c>
      <c r="F776" s="8">
        <v>0.1</v>
      </c>
    </row>
    <row r="777" spans="1:6" ht="12.75">
      <c r="A777" s="4">
        <v>2481</v>
      </c>
      <c r="B777" s="5" t="s">
        <v>463</v>
      </c>
      <c r="C777" s="7" t="s">
        <v>284</v>
      </c>
      <c r="D777" s="141">
        <v>680</v>
      </c>
      <c r="E777" s="6" t="s">
        <v>464</v>
      </c>
      <c r="F777" s="8">
        <v>0.1</v>
      </c>
    </row>
    <row r="778" spans="1:6" ht="12.75">
      <c r="A778" s="4">
        <v>2484</v>
      </c>
      <c r="B778" s="5" t="s">
        <v>921</v>
      </c>
      <c r="C778" s="7" t="s">
        <v>296</v>
      </c>
      <c r="D778" s="141">
        <v>900</v>
      </c>
      <c r="E778" s="6" t="s">
        <v>756</v>
      </c>
      <c r="F778" s="8">
        <v>0.1</v>
      </c>
    </row>
    <row r="779" spans="1:6" ht="12.75">
      <c r="A779" s="4">
        <v>2485</v>
      </c>
      <c r="B779" s="5" t="s">
        <v>436</v>
      </c>
      <c r="C779" s="6" t="s">
        <v>296</v>
      </c>
      <c r="D779" s="138">
        <v>10100</v>
      </c>
      <c r="E779" s="6" t="s">
        <v>435</v>
      </c>
      <c r="F779" s="44">
        <v>0.1</v>
      </c>
    </row>
    <row r="780" spans="1:6" ht="12.75">
      <c r="A780" s="4">
        <v>2486</v>
      </c>
      <c r="B780" s="5" t="s">
        <v>602</v>
      </c>
      <c r="C780" s="6" t="s">
        <v>296</v>
      </c>
      <c r="D780" s="138">
        <v>10900</v>
      </c>
      <c r="E780" s="6" t="s">
        <v>435</v>
      </c>
      <c r="F780" s="44">
        <v>0.1</v>
      </c>
    </row>
    <row r="781" spans="1:6" ht="12.75">
      <c r="A781" s="4">
        <v>2487</v>
      </c>
      <c r="B781" s="5" t="s">
        <v>473</v>
      </c>
      <c r="C781" s="6" t="s">
        <v>296</v>
      </c>
      <c r="D781" s="138">
        <v>18400</v>
      </c>
      <c r="E781" s="6" t="s">
        <v>435</v>
      </c>
      <c r="F781" s="44">
        <v>0.1</v>
      </c>
    </row>
    <row r="782" spans="1:6" ht="12.75">
      <c r="A782" s="4">
        <v>2488</v>
      </c>
      <c r="B782" s="5" t="s">
        <v>981</v>
      </c>
      <c r="C782" s="6" t="s">
        <v>347</v>
      </c>
      <c r="D782" s="138">
        <v>8800</v>
      </c>
      <c r="E782" s="6" t="s">
        <v>439</v>
      </c>
      <c r="F782" s="44">
        <v>0.1</v>
      </c>
    </row>
    <row r="783" spans="1:6" ht="12.75">
      <c r="A783" s="4">
        <v>2489</v>
      </c>
      <c r="B783" s="5" t="s">
        <v>344</v>
      </c>
      <c r="C783" s="6" t="s">
        <v>296</v>
      </c>
      <c r="D783" s="138">
        <v>2200</v>
      </c>
      <c r="E783" s="6" t="s">
        <v>345</v>
      </c>
      <c r="F783" s="44">
        <v>0.1</v>
      </c>
    </row>
    <row r="784" spans="1:6" ht="12.75">
      <c r="A784" s="4">
        <v>2490</v>
      </c>
      <c r="B784" s="5" t="s">
        <v>980</v>
      </c>
      <c r="C784" s="6" t="s">
        <v>347</v>
      </c>
      <c r="D784" s="138">
        <v>16900</v>
      </c>
      <c r="E784" s="6" t="s">
        <v>439</v>
      </c>
      <c r="F784" s="44">
        <v>0.1</v>
      </c>
    </row>
    <row r="785" spans="1:6" ht="12.75">
      <c r="A785" s="4">
        <v>2491</v>
      </c>
      <c r="B785" s="5" t="s">
        <v>428</v>
      </c>
      <c r="C785" s="6" t="s">
        <v>296</v>
      </c>
      <c r="D785" s="138">
        <v>5500</v>
      </c>
      <c r="E785" s="6" t="s">
        <v>582</v>
      </c>
      <c r="F785" s="44">
        <v>0.1</v>
      </c>
    </row>
    <row r="786" spans="1:6" ht="12.75">
      <c r="A786" s="163" t="s">
        <v>465</v>
      </c>
      <c r="B786" s="163"/>
      <c r="C786" s="163"/>
      <c r="D786" s="163"/>
      <c r="E786" s="163"/>
      <c r="F786" s="163"/>
    </row>
    <row r="787" spans="1:6" ht="12.75">
      <c r="A787" s="4">
        <v>2520</v>
      </c>
      <c r="B787" s="5" t="s">
        <v>466</v>
      </c>
      <c r="C787" s="7" t="s">
        <v>284</v>
      </c>
      <c r="D787" s="141">
        <v>2030</v>
      </c>
      <c r="E787" s="6" t="s">
        <v>878</v>
      </c>
      <c r="F787" s="8">
        <v>0.15</v>
      </c>
    </row>
    <row r="788" spans="1:6" ht="12.75">
      <c r="A788" s="12">
        <v>2530</v>
      </c>
      <c r="B788" s="14" t="s">
        <v>143</v>
      </c>
      <c r="C788" s="15" t="s">
        <v>296</v>
      </c>
      <c r="D788" s="142">
        <v>910</v>
      </c>
      <c r="E788" s="2" t="s">
        <v>164</v>
      </c>
      <c r="F788" s="3">
        <v>0.1</v>
      </c>
    </row>
    <row r="789" spans="1:6" ht="12.75">
      <c r="A789" s="12">
        <v>2531</v>
      </c>
      <c r="B789" s="14" t="s">
        <v>144</v>
      </c>
      <c r="C789" s="15" t="s">
        <v>296</v>
      </c>
      <c r="D789" s="142">
        <v>1810</v>
      </c>
      <c r="E789" s="2" t="s">
        <v>121</v>
      </c>
      <c r="F789" s="3">
        <v>0.1</v>
      </c>
    </row>
    <row r="790" ht="12.75">
      <c r="A790" s="35"/>
    </row>
    <row r="791" ht="12.75">
      <c r="A791" s="35" t="s">
        <v>467</v>
      </c>
    </row>
    <row r="792" spans="1:6" ht="12.75">
      <c r="A792" s="167" t="s">
        <v>468</v>
      </c>
      <c r="B792" s="167"/>
      <c r="C792" s="167"/>
      <c r="D792" s="167"/>
      <c r="E792" s="167"/>
      <c r="F792" s="167"/>
    </row>
    <row r="793" spans="1:6" ht="12.75">
      <c r="A793" s="4">
        <v>2600</v>
      </c>
      <c r="B793" s="5" t="s">
        <v>469</v>
      </c>
      <c r="C793" s="7" t="s">
        <v>343</v>
      </c>
      <c r="D793" s="141">
        <v>950</v>
      </c>
      <c r="E793" s="6" t="s">
        <v>853</v>
      </c>
      <c r="F793" s="8">
        <v>0.2</v>
      </c>
    </row>
    <row r="794" spans="1:6" ht="12.75">
      <c r="A794" s="4">
        <v>2601</v>
      </c>
      <c r="B794" s="5" t="s">
        <v>470</v>
      </c>
      <c r="C794" s="7" t="s">
        <v>347</v>
      </c>
      <c r="D794" s="141">
        <v>7000</v>
      </c>
      <c r="E794" s="6" t="s">
        <v>439</v>
      </c>
      <c r="F794" s="8">
        <v>0.1</v>
      </c>
    </row>
    <row r="795" spans="1:6" ht="12.75">
      <c r="A795" s="4">
        <v>2602</v>
      </c>
      <c r="B795" s="5" t="s">
        <v>891</v>
      </c>
      <c r="C795" s="7" t="s">
        <v>347</v>
      </c>
      <c r="D795" s="141">
        <v>11000</v>
      </c>
      <c r="E795" s="6" t="s">
        <v>439</v>
      </c>
      <c r="F795" s="8">
        <v>0.1</v>
      </c>
    </row>
    <row r="796" spans="1:6" ht="12.75">
      <c r="A796" s="27"/>
      <c r="B796" s="26"/>
      <c r="C796" s="23"/>
      <c r="D796" s="143"/>
      <c r="E796" s="18"/>
      <c r="F796" s="19"/>
    </row>
    <row r="797" spans="1:6" ht="12.75">
      <c r="A797" s="27"/>
      <c r="B797" s="26"/>
      <c r="C797" s="23"/>
      <c r="D797" s="143"/>
      <c r="E797" s="18"/>
      <c r="F797" s="19"/>
    </row>
  </sheetData>
  <sheetProtection/>
  <mergeCells count="65">
    <mergeCell ref="A11:F11"/>
    <mergeCell ref="A38:F38"/>
    <mergeCell ref="A51:F51"/>
    <mergeCell ref="A3:F3"/>
    <mergeCell ref="A4:F4"/>
    <mergeCell ref="A5:F5"/>
    <mergeCell ref="A6:B6"/>
    <mergeCell ref="C6:F6"/>
    <mergeCell ref="A7:F7"/>
    <mergeCell ref="A1:F1"/>
    <mergeCell ref="A554:F554"/>
    <mergeCell ref="A623:F623"/>
    <mergeCell ref="A648:F648"/>
    <mergeCell ref="A576:F576"/>
    <mergeCell ref="A600:F600"/>
    <mergeCell ref="A596:F596"/>
    <mergeCell ref="A559:F559"/>
    <mergeCell ref="A75:F75"/>
    <mergeCell ref="A2:F2"/>
    <mergeCell ref="A64:F64"/>
    <mergeCell ref="A226:F226"/>
    <mergeCell ref="A169:F169"/>
    <mergeCell ref="A90:F90"/>
    <mergeCell ref="A96:F96"/>
    <mergeCell ref="A110:F110"/>
    <mergeCell ref="A164:F164"/>
    <mergeCell ref="A254:F254"/>
    <mergeCell ref="A259:F259"/>
    <mergeCell ref="A280:F280"/>
    <mergeCell ref="A175:F175"/>
    <mergeCell ref="A186:F186"/>
    <mergeCell ref="A198:F198"/>
    <mergeCell ref="A213:F213"/>
    <mergeCell ref="A366:F366"/>
    <mergeCell ref="A375:F375"/>
    <mergeCell ref="A376:F376"/>
    <mergeCell ref="A393:F393"/>
    <mergeCell ref="A298:F298"/>
    <mergeCell ref="A312:F312"/>
    <mergeCell ref="A461:F461"/>
    <mergeCell ref="A475:F475"/>
    <mergeCell ref="A484:F484"/>
    <mergeCell ref="A493:F493"/>
    <mergeCell ref="A401:F401"/>
    <mergeCell ref="A429:F429"/>
    <mergeCell ref="A452:F452"/>
    <mergeCell ref="A448:F448"/>
    <mergeCell ref="A792:F792"/>
    <mergeCell ref="A743:F743"/>
    <mergeCell ref="A750:F750"/>
    <mergeCell ref="A760:F760"/>
    <mergeCell ref="A506:F506"/>
    <mergeCell ref="A531:F531"/>
    <mergeCell ref="A512:F512"/>
    <mergeCell ref="A522:F522"/>
    <mergeCell ref="A717:F717"/>
    <mergeCell ref="A649:F649"/>
    <mergeCell ref="A727:F727"/>
    <mergeCell ref="A733:F733"/>
    <mergeCell ref="A501:F501"/>
    <mergeCell ref="A773:F773"/>
    <mergeCell ref="A786:F786"/>
    <mergeCell ref="A546:F546"/>
    <mergeCell ref="A551:F551"/>
    <mergeCell ref="A644:F644"/>
  </mergeCells>
  <hyperlinks>
    <hyperlink ref="A5" r:id="rId1" display="www.papelerasc.com.ar"/>
    <hyperlink ref="A6:B6" r:id="rId2" display="e-mail:papelerasc@datamarkets.com.ar"/>
    <hyperlink ref="C6:F6" r:id="rId3" display="e-mail:ventas@papelerasc.com.ar"/>
  </hyperlinks>
  <printOptions horizontalCentered="1"/>
  <pageMargins left="0.3937007874015748" right="0.3937007874015748" top="0.3937007874015748" bottom="0.3937007874015748" header="0" footer="0"/>
  <pageSetup fitToHeight="1" fitToWidth="1" horizontalDpi="120" verticalDpi="12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zoomScalePageLayoutView="0" workbookViewId="0" topLeftCell="A1">
      <selection activeCell="B88" sqref="B88"/>
    </sheetView>
  </sheetViews>
  <sheetFormatPr defaultColWidth="11.421875" defaultRowHeight="12.75"/>
  <cols>
    <col min="1" max="1" width="30.7109375" style="0" customWidth="1"/>
    <col min="2" max="4" width="13.7109375" style="0" customWidth="1"/>
    <col min="5" max="6" width="12.7109375" style="0" customWidth="1"/>
    <col min="7" max="7" width="13.7109375" style="0" customWidth="1"/>
    <col min="8" max="9" width="12.7109375" style="0" customWidth="1"/>
  </cols>
  <sheetData>
    <row r="1" spans="1:9" ht="24">
      <c r="A1" s="201" t="s">
        <v>491</v>
      </c>
      <c r="B1" s="201"/>
      <c r="C1" s="201"/>
      <c r="D1" s="201"/>
      <c r="E1" s="201"/>
      <c r="F1" s="201"/>
      <c r="G1" s="201"/>
      <c r="H1" s="201"/>
      <c r="I1" s="201"/>
    </row>
    <row r="2" spans="1:9" ht="24">
      <c r="A2" s="201" t="s">
        <v>185</v>
      </c>
      <c r="B2" s="201"/>
      <c r="C2" s="201"/>
      <c r="D2" s="201"/>
      <c r="E2" s="201"/>
      <c r="F2" s="201"/>
      <c r="G2" s="201"/>
      <c r="H2" s="201"/>
      <c r="I2" s="201"/>
    </row>
    <row r="4" spans="1:9" ht="12.75">
      <c r="A4" s="196" t="s">
        <v>656</v>
      </c>
      <c r="B4" s="197"/>
      <c r="C4" s="197"/>
      <c r="D4" s="197"/>
      <c r="E4" s="197"/>
      <c r="F4" s="197"/>
      <c r="G4" s="197"/>
      <c r="H4" s="197"/>
      <c r="I4" s="198"/>
    </row>
    <row r="5" ht="12.75">
      <c r="I5" s="82" t="s">
        <v>904</v>
      </c>
    </row>
    <row r="6" spans="1:9" ht="12.75">
      <c r="A6" s="194" t="s">
        <v>359</v>
      </c>
      <c r="B6" s="194" t="s">
        <v>360</v>
      </c>
      <c r="C6" s="194" t="s">
        <v>361</v>
      </c>
      <c r="D6" s="196" t="s">
        <v>420</v>
      </c>
      <c r="E6" s="197"/>
      <c r="F6" s="198"/>
      <c r="G6" s="196" t="s">
        <v>421</v>
      </c>
      <c r="H6" s="197"/>
      <c r="I6" s="198"/>
    </row>
    <row r="7" spans="1:9" ht="12.75">
      <c r="A7" s="195"/>
      <c r="B7" s="195"/>
      <c r="C7" s="195"/>
      <c r="D7" s="50" t="s">
        <v>417</v>
      </c>
      <c r="E7" s="50" t="s">
        <v>418</v>
      </c>
      <c r="F7" s="50" t="s">
        <v>419</v>
      </c>
      <c r="G7" s="50" t="s">
        <v>417</v>
      </c>
      <c r="H7" s="50" t="s">
        <v>418</v>
      </c>
      <c r="I7" s="50" t="s">
        <v>419</v>
      </c>
    </row>
    <row r="8" spans="1:9" ht="12.75">
      <c r="A8" s="1" t="s">
        <v>362</v>
      </c>
      <c r="B8" s="24">
        <f>30*0.4*0.15*1.92</f>
        <v>3.4559999999999995</v>
      </c>
      <c r="C8" s="1">
        <v>8000</v>
      </c>
      <c r="D8" s="114">
        <v>1101</v>
      </c>
      <c r="E8" s="114">
        <f>D8*1.1</f>
        <v>1211.1000000000001</v>
      </c>
      <c r="F8" s="114">
        <f aca="true" t="shared" si="0" ref="E8:F47">E8*1.1</f>
        <v>1332.2100000000003</v>
      </c>
      <c r="G8" s="114">
        <f>D8*1.15</f>
        <v>1266.1499999999999</v>
      </c>
      <c r="H8" s="114">
        <f>E8*1.15</f>
        <v>1392.765</v>
      </c>
      <c r="I8" s="114">
        <f>F8*1.15</f>
        <v>1532.0415000000003</v>
      </c>
    </row>
    <row r="9" spans="1:9" ht="12.75" hidden="1">
      <c r="A9" s="1" t="s">
        <v>363</v>
      </c>
      <c r="B9" s="24">
        <f>30*0.4*0.25*1.844</f>
        <v>5.532</v>
      </c>
      <c r="C9" s="1">
        <v>5000</v>
      </c>
      <c r="D9" s="114">
        <v>280</v>
      </c>
      <c r="E9" s="114">
        <v>309</v>
      </c>
      <c r="F9" s="114">
        <v>339</v>
      </c>
      <c r="G9" s="114">
        <v>323</v>
      </c>
      <c r="H9" s="114">
        <v>355</v>
      </c>
      <c r="I9" s="114">
        <v>390</v>
      </c>
    </row>
    <row r="10" spans="1:9" ht="12.75">
      <c r="A10" s="1" t="s">
        <v>364</v>
      </c>
      <c r="B10" s="24">
        <f>40*0.5*0.15*1.92</f>
        <v>5.76</v>
      </c>
      <c r="C10" s="1">
        <v>5000</v>
      </c>
      <c r="D10" s="114">
        <v>1760</v>
      </c>
      <c r="E10" s="114">
        <f>D10*1.1</f>
        <v>1936.0000000000002</v>
      </c>
      <c r="F10" s="114">
        <f t="shared" si="0"/>
        <v>2129.6000000000004</v>
      </c>
      <c r="G10" s="114">
        <f aca="true" t="shared" si="1" ref="G10:G47">D10*1.15</f>
        <v>2023.9999999999998</v>
      </c>
      <c r="H10" s="114">
        <f aca="true" t="shared" si="2" ref="H10:H47">E10*1.15</f>
        <v>2226.4</v>
      </c>
      <c r="I10" s="114">
        <f aca="true" t="shared" si="3" ref="I10:I47">F10*1.15</f>
        <v>2449.0400000000004</v>
      </c>
    </row>
    <row r="11" spans="1:9" ht="12.75">
      <c r="A11" s="1" t="s">
        <v>365</v>
      </c>
      <c r="B11" s="24">
        <f>40*0.5*0.18*1.92</f>
        <v>6.911999999999999</v>
      </c>
      <c r="C11" s="1">
        <v>4000</v>
      </c>
      <c r="D11" s="114">
        <v>2111</v>
      </c>
      <c r="E11" s="114">
        <f>D11*1.1</f>
        <v>2322.1000000000004</v>
      </c>
      <c r="F11" s="114">
        <f t="shared" si="0"/>
        <v>2554.3100000000004</v>
      </c>
      <c r="G11" s="114">
        <f t="shared" si="1"/>
        <v>2427.6499999999996</v>
      </c>
      <c r="H11" s="114">
        <f t="shared" si="2"/>
        <v>2670.4150000000004</v>
      </c>
      <c r="I11" s="114">
        <f t="shared" si="3"/>
        <v>2937.4565000000002</v>
      </c>
    </row>
    <row r="12" spans="1:9" ht="12.75" hidden="1">
      <c r="A12" s="1" t="s">
        <v>366</v>
      </c>
      <c r="B12" s="24">
        <f>40*0.5*0.3*1.844</f>
        <v>11.064</v>
      </c>
      <c r="C12" s="1">
        <v>3000</v>
      </c>
      <c r="D12" s="114">
        <v>513</v>
      </c>
      <c r="E12" s="114">
        <f t="shared" si="0"/>
        <v>564.3000000000001</v>
      </c>
      <c r="F12" s="114">
        <f t="shared" si="0"/>
        <v>620.7300000000001</v>
      </c>
      <c r="G12" s="114">
        <f t="shared" si="1"/>
        <v>589.9499999999999</v>
      </c>
      <c r="H12" s="114">
        <f t="shared" si="2"/>
        <v>648.945</v>
      </c>
      <c r="I12" s="114">
        <f t="shared" si="3"/>
        <v>713.8395</v>
      </c>
    </row>
    <row r="13" spans="1:9" ht="12.75" hidden="1">
      <c r="A13" s="1" t="s">
        <v>367</v>
      </c>
      <c r="B13" s="24">
        <f>40*0.5*0.4*1.844</f>
        <v>14.752</v>
      </c>
      <c r="C13" s="1">
        <v>2500</v>
      </c>
      <c r="D13" s="114">
        <v>685</v>
      </c>
      <c r="E13" s="114">
        <f t="shared" si="0"/>
        <v>753.5000000000001</v>
      </c>
      <c r="F13" s="114">
        <f t="shared" si="0"/>
        <v>828.8500000000001</v>
      </c>
      <c r="G13" s="114">
        <f t="shared" si="1"/>
        <v>787.7499999999999</v>
      </c>
      <c r="H13" s="114">
        <f t="shared" si="2"/>
        <v>866.5250000000001</v>
      </c>
      <c r="I13" s="114">
        <f t="shared" si="3"/>
        <v>953.1775000000001</v>
      </c>
    </row>
    <row r="14" spans="1:9" ht="12.75">
      <c r="A14" s="1" t="s">
        <v>368</v>
      </c>
      <c r="B14" s="24">
        <f>45*0.6*0.15*1.92</f>
        <v>7.776</v>
      </c>
      <c r="C14" s="1">
        <v>5000</v>
      </c>
      <c r="D14" s="114">
        <v>2375</v>
      </c>
      <c r="E14" s="114">
        <f>D14*1.1</f>
        <v>2612.5</v>
      </c>
      <c r="F14" s="114">
        <f t="shared" si="0"/>
        <v>2873.7500000000005</v>
      </c>
      <c r="G14" s="114">
        <f t="shared" si="1"/>
        <v>2731.25</v>
      </c>
      <c r="H14" s="114">
        <f t="shared" si="2"/>
        <v>3004.3749999999995</v>
      </c>
      <c r="I14" s="114">
        <f t="shared" si="3"/>
        <v>3304.8125000000005</v>
      </c>
    </row>
    <row r="15" spans="1:9" ht="12.75">
      <c r="A15" s="1" t="s">
        <v>369</v>
      </c>
      <c r="B15" s="24">
        <f>45*0.6*0.18*1.92</f>
        <v>9.331199999999999</v>
      </c>
      <c r="C15" s="1">
        <v>4000</v>
      </c>
      <c r="D15" s="114">
        <v>2851</v>
      </c>
      <c r="E15" s="114">
        <f>D15*1.1</f>
        <v>3136.1000000000004</v>
      </c>
      <c r="F15" s="114">
        <f t="shared" si="0"/>
        <v>3449.7100000000005</v>
      </c>
      <c r="G15" s="114">
        <f t="shared" si="1"/>
        <v>3278.6499999999996</v>
      </c>
      <c r="H15" s="114">
        <f t="shared" si="2"/>
        <v>3606.5150000000003</v>
      </c>
      <c r="I15" s="114">
        <f t="shared" si="3"/>
        <v>3967.1665000000003</v>
      </c>
    </row>
    <row r="16" spans="1:9" ht="0.75" customHeight="1" hidden="1">
      <c r="A16" s="1" t="s">
        <v>370</v>
      </c>
      <c r="B16" s="24">
        <f>45*0.6*0.4*1.844</f>
        <v>19.915200000000002</v>
      </c>
      <c r="C16" s="1">
        <v>2500</v>
      </c>
      <c r="D16" s="114">
        <v>924</v>
      </c>
      <c r="E16" s="114">
        <f t="shared" si="0"/>
        <v>1016.4000000000001</v>
      </c>
      <c r="F16" s="114">
        <f t="shared" si="0"/>
        <v>1118.0400000000002</v>
      </c>
      <c r="G16" s="114">
        <f t="shared" si="1"/>
        <v>1062.6</v>
      </c>
      <c r="H16" s="114">
        <f t="shared" si="2"/>
        <v>1168.8600000000001</v>
      </c>
      <c r="I16" s="114">
        <f t="shared" si="3"/>
        <v>1285.746</v>
      </c>
    </row>
    <row r="17" spans="1:9" ht="12.75">
      <c r="A17" s="1" t="s">
        <v>371</v>
      </c>
      <c r="B17" s="24">
        <f>50*0.5*0.15*1.92</f>
        <v>7.199999999999999</v>
      </c>
      <c r="C17" s="1">
        <v>5000</v>
      </c>
      <c r="D17" s="114">
        <v>2200</v>
      </c>
      <c r="E17" s="114">
        <f>D17*1.1</f>
        <v>2420</v>
      </c>
      <c r="F17" s="114">
        <f t="shared" si="0"/>
        <v>2662</v>
      </c>
      <c r="G17" s="114">
        <f t="shared" si="1"/>
        <v>2530</v>
      </c>
      <c r="H17" s="114">
        <f t="shared" si="2"/>
        <v>2783</v>
      </c>
      <c r="I17" s="114">
        <f t="shared" si="3"/>
        <v>3061.2999999999997</v>
      </c>
    </row>
    <row r="18" spans="1:9" ht="12.75">
      <c r="A18" s="1" t="s">
        <v>375</v>
      </c>
      <c r="B18" s="24">
        <f>50*0.5*0.18*1.92</f>
        <v>8.64</v>
      </c>
      <c r="C18" s="1">
        <v>4600</v>
      </c>
      <c r="D18" s="114">
        <v>2639</v>
      </c>
      <c r="E18" s="114">
        <f>D18*1.1</f>
        <v>2902.9</v>
      </c>
      <c r="F18" s="114">
        <f t="shared" si="0"/>
        <v>3193.1900000000005</v>
      </c>
      <c r="G18" s="114">
        <f t="shared" si="1"/>
        <v>3034.85</v>
      </c>
      <c r="H18" s="114">
        <f t="shared" si="2"/>
        <v>3338.335</v>
      </c>
      <c r="I18" s="114">
        <f t="shared" si="3"/>
        <v>3672.1685</v>
      </c>
    </row>
    <row r="19" spans="1:9" ht="12.75" hidden="1">
      <c r="A19" s="1" t="s">
        <v>376</v>
      </c>
      <c r="B19" s="24">
        <f>50*0.5*0.4*1.844</f>
        <v>18.44</v>
      </c>
      <c r="C19" s="1">
        <v>2000</v>
      </c>
      <c r="D19" s="114">
        <v>856</v>
      </c>
      <c r="E19" s="114">
        <f t="shared" si="0"/>
        <v>941.6</v>
      </c>
      <c r="F19" s="114">
        <f t="shared" si="0"/>
        <v>1035.7600000000002</v>
      </c>
      <c r="G19" s="114">
        <f t="shared" si="1"/>
        <v>984.4</v>
      </c>
      <c r="H19" s="114">
        <f t="shared" si="2"/>
        <v>1082.84</v>
      </c>
      <c r="I19" s="114">
        <f t="shared" si="3"/>
        <v>1191.1240000000003</v>
      </c>
    </row>
    <row r="20" spans="1:9" ht="12.75">
      <c r="A20" s="1" t="s">
        <v>377</v>
      </c>
      <c r="B20" s="24">
        <f>50*0.6*0.15*1.92</f>
        <v>8.64</v>
      </c>
      <c r="C20" s="1">
        <v>5000</v>
      </c>
      <c r="D20" s="114">
        <v>2639</v>
      </c>
      <c r="E20" s="114">
        <f>D20*1.1</f>
        <v>2902.9</v>
      </c>
      <c r="F20" s="114">
        <f t="shared" si="0"/>
        <v>3193.1900000000005</v>
      </c>
      <c r="G20" s="114">
        <f t="shared" si="1"/>
        <v>3034.85</v>
      </c>
      <c r="H20" s="114">
        <f t="shared" si="2"/>
        <v>3338.335</v>
      </c>
      <c r="I20" s="114">
        <f t="shared" si="3"/>
        <v>3672.1685</v>
      </c>
    </row>
    <row r="21" spans="1:9" ht="12.75">
      <c r="A21" s="1" t="s">
        <v>378</v>
      </c>
      <c r="B21" s="24">
        <f>50*0.6*0.18*1.92</f>
        <v>10.367999999999999</v>
      </c>
      <c r="C21" s="1">
        <v>4500</v>
      </c>
      <c r="D21" s="114">
        <v>3167</v>
      </c>
      <c r="E21" s="114">
        <f t="shared" si="0"/>
        <v>3483.7000000000003</v>
      </c>
      <c r="F21" s="114">
        <f t="shared" si="0"/>
        <v>3832.0700000000006</v>
      </c>
      <c r="G21" s="114">
        <f t="shared" si="1"/>
        <v>3642.0499999999997</v>
      </c>
      <c r="H21" s="114">
        <f t="shared" si="2"/>
        <v>4006.255</v>
      </c>
      <c r="I21" s="114">
        <f t="shared" si="3"/>
        <v>4406.8805</v>
      </c>
    </row>
    <row r="22" spans="1:9" ht="12.75" hidden="1">
      <c r="A22" s="1" t="s">
        <v>379</v>
      </c>
      <c r="B22" s="24">
        <f>50*0.6*0.4*1.844</f>
        <v>22.128</v>
      </c>
      <c r="C22" s="1">
        <v>2000</v>
      </c>
      <c r="D22" s="114">
        <v>1027</v>
      </c>
      <c r="E22" s="114">
        <f t="shared" si="0"/>
        <v>1129.7</v>
      </c>
      <c r="F22" s="114">
        <f t="shared" si="0"/>
        <v>1242.67</v>
      </c>
      <c r="G22" s="114">
        <f t="shared" si="1"/>
        <v>1181.05</v>
      </c>
      <c r="H22" s="114">
        <f t="shared" si="2"/>
        <v>1299.155</v>
      </c>
      <c r="I22" s="114">
        <f t="shared" si="3"/>
        <v>1429.0705</v>
      </c>
    </row>
    <row r="23" spans="1:9" ht="12.75">
      <c r="A23" s="1" t="s">
        <v>380</v>
      </c>
      <c r="B23" s="24">
        <f>50*0.7*0.15*1.92</f>
        <v>10.08</v>
      </c>
      <c r="C23" s="1">
        <v>5000</v>
      </c>
      <c r="D23" s="114">
        <v>3080</v>
      </c>
      <c r="E23" s="114">
        <f t="shared" si="0"/>
        <v>3388.0000000000005</v>
      </c>
      <c r="F23" s="114">
        <f t="shared" si="0"/>
        <v>3726.8000000000006</v>
      </c>
      <c r="G23" s="114">
        <f t="shared" si="1"/>
        <v>3541.9999999999995</v>
      </c>
      <c r="H23" s="114">
        <f t="shared" si="2"/>
        <v>3896.2000000000003</v>
      </c>
      <c r="I23" s="114">
        <f t="shared" si="3"/>
        <v>4285.820000000001</v>
      </c>
    </row>
    <row r="24" spans="1:9" ht="12.75">
      <c r="A24" s="1" t="s">
        <v>381</v>
      </c>
      <c r="B24" s="24">
        <f>50*0.7*0.18*1.92</f>
        <v>12.096</v>
      </c>
      <c r="C24" s="1">
        <v>3000</v>
      </c>
      <c r="D24" s="114">
        <v>3696</v>
      </c>
      <c r="E24" s="114">
        <f t="shared" si="0"/>
        <v>4065.6000000000004</v>
      </c>
      <c r="F24" s="114">
        <f t="shared" si="0"/>
        <v>4472.160000000001</v>
      </c>
      <c r="G24" s="114">
        <f t="shared" si="1"/>
        <v>4250.4</v>
      </c>
      <c r="H24" s="114">
        <f t="shared" si="2"/>
        <v>4675.4400000000005</v>
      </c>
      <c r="I24" s="114">
        <f t="shared" si="3"/>
        <v>5142.984</v>
      </c>
    </row>
    <row r="25" spans="1:9" ht="12.75" hidden="1">
      <c r="A25" s="1" t="s">
        <v>383</v>
      </c>
      <c r="B25" s="24">
        <f>50*0.7*0.4*1.92</f>
        <v>26.88</v>
      </c>
      <c r="C25" s="1">
        <v>2000</v>
      </c>
      <c r="D25" s="114">
        <v>1248</v>
      </c>
      <c r="E25" s="114">
        <f t="shared" si="0"/>
        <v>1372.8000000000002</v>
      </c>
      <c r="F25" s="114">
        <f t="shared" si="0"/>
        <v>1510.0800000000004</v>
      </c>
      <c r="G25" s="114">
        <f t="shared" si="1"/>
        <v>1435.1999999999998</v>
      </c>
      <c r="H25" s="114">
        <f t="shared" si="2"/>
        <v>1578.72</v>
      </c>
      <c r="I25" s="114">
        <f t="shared" si="3"/>
        <v>1736.5920000000003</v>
      </c>
    </row>
    <row r="26" spans="1:9" ht="12.75">
      <c r="A26" s="1" t="s">
        <v>431</v>
      </c>
      <c r="B26" s="24">
        <f>60*0.8*0.18*1.92</f>
        <v>16.5888</v>
      </c>
      <c r="C26" s="1">
        <v>3000</v>
      </c>
      <c r="D26" s="114">
        <v>5259</v>
      </c>
      <c r="E26" s="114">
        <f t="shared" si="0"/>
        <v>5784.900000000001</v>
      </c>
      <c r="F26" s="114">
        <f t="shared" si="0"/>
        <v>6363.390000000001</v>
      </c>
      <c r="G26" s="114">
        <f t="shared" si="1"/>
        <v>6047.849999999999</v>
      </c>
      <c r="H26" s="114">
        <f t="shared" si="2"/>
        <v>6652.635</v>
      </c>
      <c r="I26" s="114">
        <f t="shared" si="3"/>
        <v>7317.898500000001</v>
      </c>
    </row>
    <row r="27" spans="1:9" ht="12.75" customHeight="1">
      <c r="A27" s="1" t="s">
        <v>432</v>
      </c>
      <c r="B27" s="24">
        <f>60*0.8*0.2*1.92</f>
        <v>18.432000000000002</v>
      </c>
      <c r="C27" s="1">
        <v>3000</v>
      </c>
      <c r="D27" s="114">
        <v>5842</v>
      </c>
      <c r="E27" s="114">
        <f t="shared" si="0"/>
        <v>6426.200000000001</v>
      </c>
      <c r="F27" s="114">
        <f t="shared" si="0"/>
        <v>7068.8200000000015</v>
      </c>
      <c r="G27" s="114">
        <f t="shared" si="1"/>
        <v>6718.299999999999</v>
      </c>
      <c r="H27" s="114">
        <f t="shared" si="2"/>
        <v>7390.13</v>
      </c>
      <c r="I27" s="114">
        <f t="shared" si="3"/>
        <v>8129.143000000001</v>
      </c>
    </row>
    <row r="28" spans="1:9" ht="12.75" customHeight="1">
      <c r="A28" s="1" t="s">
        <v>433</v>
      </c>
      <c r="B28" s="24">
        <f>60*0.8*0.22*1.92</f>
        <v>20.2752</v>
      </c>
      <c r="C28" s="1">
        <v>3000</v>
      </c>
      <c r="D28" s="114">
        <v>6426</v>
      </c>
      <c r="E28" s="114">
        <f t="shared" si="0"/>
        <v>7068.6</v>
      </c>
      <c r="F28" s="114">
        <f t="shared" si="0"/>
        <v>7775.460000000001</v>
      </c>
      <c r="G28" s="114">
        <f t="shared" si="1"/>
        <v>7389.9</v>
      </c>
      <c r="H28" s="114">
        <f t="shared" si="2"/>
        <v>8128.889999999999</v>
      </c>
      <c r="I28" s="114">
        <f t="shared" si="3"/>
        <v>8941.779</v>
      </c>
    </row>
    <row r="29" spans="1:9" ht="0.75" customHeight="1" hidden="1">
      <c r="A29" s="1" t="s">
        <v>385</v>
      </c>
      <c r="B29" s="24">
        <f>60*0.8*0.4*1.844</f>
        <v>35.40480000000001</v>
      </c>
      <c r="C29" s="1">
        <v>2000</v>
      </c>
      <c r="D29" s="114">
        <v>1705</v>
      </c>
      <c r="E29" s="114">
        <f t="shared" si="0"/>
        <v>1875.5000000000002</v>
      </c>
      <c r="F29" s="114">
        <f t="shared" si="0"/>
        <v>2063.0500000000006</v>
      </c>
      <c r="G29" s="114">
        <f t="shared" si="1"/>
        <v>1960.7499999999998</v>
      </c>
      <c r="H29" s="114">
        <f t="shared" si="2"/>
        <v>2156.8250000000003</v>
      </c>
      <c r="I29" s="114">
        <f t="shared" si="3"/>
        <v>2372.5075000000006</v>
      </c>
    </row>
    <row r="30" spans="1:9" ht="12.75">
      <c r="A30" s="1" t="s">
        <v>598</v>
      </c>
      <c r="B30" s="24">
        <v>1.728</v>
      </c>
      <c r="C30" s="1">
        <v>20000</v>
      </c>
      <c r="D30" s="114">
        <v>528</v>
      </c>
      <c r="E30" s="114">
        <f t="shared" si="0"/>
        <v>580.8000000000001</v>
      </c>
      <c r="F30" s="114">
        <f t="shared" si="0"/>
        <v>638.8800000000001</v>
      </c>
      <c r="G30" s="114">
        <f t="shared" si="1"/>
        <v>607.1999999999999</v>
      </c>
      <c r="H30" s="114">
        <f t="shared" si="2"/>
        <v>667.9200000000001</v>
      </c>
      <c r="I30" s="114">
        <f t="shared" si="3"/>
        <v>734.7120000000001</v>
      </c>
    </row>
    <row r="31" spans="1:9" ht="12.75">
      <c r="A31" s="1" t="s">
        <v>422</v>
      </c>
      <c r="B31" s="24">
        <f>20*0.3*0.3*1.92</f>
        <v>3.4559999999999995</v>
      </c>
      <c r="C31" s="1">
        <v>10000</v>
      </c>
      <c r="D31" s="114">
        <v>1056</v>
      </c>
      <c r="E31" s="114">
        <f t="shared" si="0"/>
        <v>1161.6000000000001</v>
      </c>
      <c r="F31" s="114">
        <f t="shared" si="0"/>
        <v>1277.7600000000002</v>
      </c>
      <c r="G31" s="114">
        <f t="shared" si="1"/>
        <v>1214.3999999999999</v>
      </c>
      <c r="H31" s="114">
        <f t="shared" si="2"/>
        <v>1335.8400000000001</v>
      </c>
      <c r="I31" s="114">
        <f t="shared" si="3"/>
        <v>1469.4240000000002</v>
      </c>
    </row>
    <row r="32" spans="1:9" ht="12.75">
      <c r="A32" s="1" t="s">
        <v>423</v>
      </c>
      <c r="B32" s="24">
        <v>5.04</v>
      </c>
      <c r="C32" s="1">
        <v>8000</v>
      </c>
      <c r="D32" s="114">
        <v>1539</v>
      </c>
      <c r="E32" s="114">
        <f t="shared" si="0"/>
        <v>1692.9</v>
      </c>
      <c r="F32" s="114">
        <f t="shared" si="0"/>
        <v>1862.1900000000003</v>
      </c>
      <c r="G32" s="114">
        <f t="shared" si="1"/>
        <v>1769.85</v>
      </c>
      <c r="H32" s="114">
        <f t="shared" si="2"/>
        <v>1946.835</v>
      </c>
      <c r="I32" s="114">
        <f t="shared" si="3"/>
        <v>2141.5185</v>
      </c>
    </row>
    <row r="33" spans="1:9" ht="12.75">
      <c r="A33" s="1" t="s">
        <v>386</v>
      </c>
      <c r="B33" s="24">
        <f>30*0.4*0.3*1.92</f>
        <v>6.911999999999999</v>
      </c>
      <c r="C33" s="1">
        <f>1500/0.3</f>
        <v>5000</v>
      </c>
      <c r="D33" s="114">
        <v>2111</v>
      </c>
      <c r="E33" s="114">
        <f t="shared" si="0"/>
        <v>2322.1000000000004</v>
      </c>
      <c r="F33" s="114">
        <f t="shared" si="0"/>
        <v>2554.3100000000004</v>
      </c>
      <c r="G33" s="114">
        <f t="shared" si="1"/>
        <v>2427.6499999999996</v>
      </c>
      <c r="H33" s="114">
        <f t="shared" si="2"/>
        <v>2670.4150000000004</v>
      </c>
      <c r="I33" s="114">
        <f t="shared" si="3"/>
        <v>2937.4565000000002</v>
      </c>
    </row>
    <row r="34" spans="1:9" ht="12.75">
      <c r="A34" s="1" t="s">
        <v>387</v>
      </c>
      <c r="B34" s="24">
        <f>30*0.4*0.4*1.92</f>
        <v>9.216000000000001</v>
      </c>
      <c r="C34" s="1">
        <v>5000</v>
      </c>
      <c r="D34" s="114">
        <v>2816</v>
      </c>
      <c r="E34" s="114">
        <f t="shared" si="0"/>
        <v>3097.6000000000004</v>
      </c>
      <c r="F34" s="114">
        <f t="shared" si="0"/>
        <v>3407.3600000000006</v>
      </c>
      <c r="G34" s="114">
        <f t="shared" si="1"/>
        <v>3238.3999999999996</v>
      </c>
      <c r="H34" s="114">
        <f t="shared" si="2"/>
        <v>3562.2400000000002</v>
      </c>
      <c r="I34" s="114">
        <f t="shared" si="3"/>
        <v>3918.4640000000004</v>
      </c>
    </row>
    <row r="35" spans="1:9" ht="11.25" customHeight="1">
      <c r="A35" s="1" t="s">
        <v>388</v>
      </c>
      <c r="B35" s="24">
        <f>30*0.4*0.5*1.92</f>
        <v>11.52</v>
      </c>
      <c r="C35" s="1">
        <v>5000</v>
      </c>
      <c r="D35" s="114">
        <v>3519</v>
      </c>
      <c r="E35" s="114">
        <f t="shared" si="0"/>
        <v>3870.9</v>
      </c>
      <c r="F35" s="114">
        <f t="shared" si="0"/>
        <v>4257.990000000001</v>
      </c>
      <c r="G35" s="114">
        <f t="shared" si="1"/>
        <v>4046.85</v>
      </c>
      <c r="H35" s="114">
        <f t="shared" si="2"/>
        <v>4451.535</v>
      </c>
      <c r="I35" s="114">
        <f t="shared" si="3"/>
        <v>4896.6885</v>
      </c>
    </row>
    <row r="36" spans="1:9" ht="12.75" hidden="1">
      <c r="A36" s="1" t="s">
        <v>389</v>
      </c>
      <c r="B36" s="24">
        <f>30*0.4*0.6*1.844</f>
        <v>13.2768</v>
      </c>
      <c r="C36" s="1">
        <v>4000</v>
      </c>
      <c r="D36" s="114">
        <v>673</v>
      </c>
      <c r="E36" s="114">
        <f t="shared" si="0"/>
        <v>740.3000000000001</v>
      </c>
      <c r="F36" s="114">
        <f t="shared" si="0"/>
        <v>814.3300000000002</v>
      </c>
      <c r="G36" s="114">
        <f t="shared" si="1"/>
        <v>773.9499999999999</v>
      </c>
      <c r="H36" s="114">
        <f t="shared" si="2"/>
        <v>851.345</v>
      </c>
      <c r="I36" s="114">
        <f t="shared" si="3"/>
        <v>936.4795000000001</v>
      </c>
    </row>
    <row r="37" spans="1:9" ht="12.75">
      <c r="A37" s="1" t="s">
        <v>390</v>
      </c>
      <c r="B37" s="24">
        <f>35*0.45*0.4*1.92</f>
        <v>12.096</v>
      </c>
      <c r="C37" s="1">
        <v>4000</v>
      </c>
      <c r="D37" s="114">
        <v>3696</v>
      </c>
      <c r="E37" s="114">
        <f t="shared" si="0"/>
        <v>4065.6000000000004</v>
      </c>
      <c r="F37" s="114">
        <f t="shared" si="0"/>
        <v>4472.160000000001</v>
      </c>
      <c r="G37" s="114">
        <f t="shared" si="1"/>
        <v>4250.4</v>
      </c>
      <c r="H37" s="114">
        <f t="shared" si="2"/>
        <v>4675.4400000000005</v>
      </c>
      <c r="I37" s="114">
        <f t="shared" si="3"/>
        <v>5142.984</v>
      </c>
    </row>
    <row r="38" spans="1:9" ht="12.75">
      <c r="A38" s="1" t="s">
        <v>391</v>
      </c>
      <c r="B38" s="24">
        <f>35*0.45*0.5*1.92</f>
        <v>15.12</v>
      </c>
      <c r="C38" s="1">
        <v>4000</v>
      </c>
      <c r="D38" s="114">
        <v>4619</v>
      </c>
      <c r="E38" s="114">
        <f t="shared" si="0"/>
        <v>5080.900000000001</v>
      </c>
      <c r="F38" s="114">
        <f t="shared" si="0"/>
        <v>5588.990000000001</v>
      </c>
      <c r="G38" s="114">
        <f t="shared" si="1"/>
        <v>5311.849999999999</v>
      </c>
      <c r="H38" s="114">
        <f t="shared" si="2"/>
        <v>5843.035</v>
      </c>
      <c r="I38" s="114">
        <f t="shared" si="3"/>
        <v>6427.338500000001</v>
      </c>
    </row>
    <row r="39" spans="1:9" ht="12.75" hidden="1">
      <c r="A39" s="1" t="s">
        <v>393</v>
      </c>
      <c r="B39" s="24">
        <f>35*0.45*0.6*1.844</f>
        <v>17.4258</v>
      </c>
      <c r="C39" s="1">
        <v>4000</v>
      </c>
      <c r="D39" s="114">
        <v>859</v>
      </c>
      <c r="E39" s="114">
        <f t="shared" si="0"/>
        <v>944.9000000000001</v>
      </c>
      <c r="F39" s="114">
        <f t="shared" si="0"/>
        <v>1039.39</v>
      </c>
      <c r="G39" s="114">
        <f t="shared" si="1"/>
        <v>987.8499999999999</v>
      </c>
      <c r="H39" s="114">
        <f t="shared" si="2"/>
        <v>1086.635</v>
      </c>
      <c r="I39" s="114">
        <f t="shared" si="3"/>
        <v>1195.2985</v>
      </c>
    </row>
    <row r="40" spans="1:9" ht="12.75">
      <c r="A40" s="1" t="s">
        <v>394</v>
      </c>
      <c r="B40" s="24">
        <f>40*0.5*0.4*1.92</f>
        <v>15.36</v>
      </c>
      <c r="C40" s="1">
        <v>3000</v>
      </c>
      <c r="D40" s="114">
        <v>4693</v>
      </c>
      <c r="E40" s="114">
        <f t="shared" si="0"/>
        <v>5162.3</v>
      </c>
      <c r="F40" s="114">
        <f t="shared" si="0"/>
        <v>5678.530000000001</v>
      </c>
      <c r="G40" s="114">
        <f t="shared" si="1"/>
        <v>5396.95</v>
      </c>
      <c r="H40" s="114">
        <f t="shared" si="2"/>
        <v>5936.6449999999995</v>
      </c>
      <c r="I40" s="114">
        <f t="shared" si="3"/>
        <v>6530.3095</v>
      </c>
    </row>
    <row r="41" spans="1:9" ht="12" customHeight="1">
      <c r="A41" s="1" t="s">
        <v>395</v>
      </c>
      <c r="B41" s="24">
        <f>40*0.5*0.5*1.92</f>
        <v>19.2</v>
      </c>
      <c r="C41" s="1">
        <v>3000</v>
      </c>
      <c r="D41" s="114">
        <v>5866</v>
      </c>
      <c r="E41" s="114">
        <f t="shared" si="0"/>
        <v>6452.6</v>
      </c>
      <c r="F41" s="114">
        <f t="shared" si="0"/>
        <v>7097.860000000001</v>
      </c>
      <c r="G41" s="114">
        <f t="shared" si="1"/>
        <v>6745.9</v>
      </c>
      <c r="H41" s="114">
        <f t="shared" si="2"/>
        <v>7420.49</v>
      </c>
      <c r="I41" s="114">
        <f t="shared" si="3"/>
        <v>8162.539</v>
      </c>
    </row>
    <row r="42" spans="1:9" ht="12.75" hidden="1">
      <c r="A42" s="1" t="s">
        <v>396</v>
      </c>
      <c r="B42" s="24">
        <f>40*0.5*0.7*1.844</f>
        <v>25.816000000000003</v>
      </c>
      <c r="C42" s="1">
        <v>3000</v>
      </c>
      <c r="D42" s="114">
        <v>1198</v>
      </c>
      <c r="E42" s="114">
        <f t="shared" si="0"/>
        <v>1317.8000000000002</v>
      </c>
      <c r="F42" s="114">
        <f t="shared" si="0"/>
        <v>1449.5800000000004</v>
      </c>
      <c r="G42" s="114">
        <f t="shared" si="1"/>
        <v>1377.6999999999998</v>
      </c>
      <c r="H42" s="114">
        <f t="shared" si="2"/>
        <v>1515.47</v>
      </c>
      <c r="I42" s="114">
        <f t="shared" si="3"/>
        <v>1667.0170000000003</v>
      </c>
    </row>
    <row r="43" spans="1:9" ht="12.75">
      <c r="A43" s="1" t="s">
        <v>397</v>
      </c>
      <c r="B43" s="24">
        <f>45*0.6*0.4*1.92</f>
        <v>20.736</v>
      </c>
      <c r="C43" s="1">
        <v>3000</v>
      </c>
      <c r="D43" s="114">
        <v>6335</v>
      </c>
      <c r="E43" s="114">
        <f t="shared" si="0"/>
        <v>6968.500000000001</v>
      </c>
      <c r="F43" s="114">
        <f t="shared" si="0"/>
        <v>7665.350000000001</v>
      </c>
      <c r="G43" s="114">
        <f t="shared" si="1"/>
        <v>7285.249999999999</v>
      </c>
      <c r="H43" s="114">
        <f t="shared" si="2"/>
        <v>8013.775000000001</v>
      </c>
      <c r="I43" s="114">
        <f t="shared" si="3"/>
        <v>8815.1525</v>
      </c>
    </row>
    <row r="44" spans="1:9" ht="12.75">
      <c r="A44" s="1" t="s">
        <v>398</v>
      </c>
      <c r="B44" s="24">
        <f>45*0.6*0.5*1.92</f>
        <v>25.919999999999998</v>
      </c>
      <c r="C44" s="1">
        <v>3000</v>
      </c>
      <c r="D44" s="114">
        <v>7918</v>
      </c>
      <c r="E44" s="114">
        <f t="shared" si="0"/>
        <v>8709.800000000001</v>
      </c>
      <c r="F44" s="114">
        <f t="shared" si="0"/>
        <v>9580.780000000002</v>
      </c>
      <c r="G44" s="114">
        <f t="shared" si="1"/>
        <v>9105.699999999999</v>
      </c>
      <c r="H44" s="114">
        <f t="shared" si="2"/>
        <v>10016.27</v>
      </c>
      <c r="I44" s="114">
        <f t="shared" si="3"/>
        <v>11017.897000000003</v>
      </c>
    </row>
    <row r="45" spans="1:9" ht="12.75" hidden="1">
      <c r="A45" s="1" t="s">
        <v>399</v>
      </c>
      <c r="B45" s="24">
        <f>45*0.6*0.7*1.844</f>
        <v>34.8516</v>
      </c>
      <c r="C45" s="1">
        <v>3000</v>
      </c>
      <c r="D45" s="114">
        <v>1617</v>
      </c>
      <c r="E45" s="114">
        <f t="shared" si="0"/>
        <v>1778.7</v>
      </c>
      <c r="F45" s="114">
        <f t="shared" si="0"/>
        <v>1956.5700000000002</v>
      </c>
      <c r="G45" s="114">
        <f t="shared" si="1"/>
        <v>1859.55</v>
      </c>
      <c r="H45" s="114">
        <f t="shared" si="2"/>
        <v>2045.5049999999999</v>
      </c>
      <c r="I45" s="114">
        <f t="shared" si="3"/>
        <v>2250.0555</v>
      </c>
    </row>
    <row r="46" spans="1:9" ht="12.75">
      <c r="A46" s="1" t="s">
        <v>400</v>
      </c>
      <c r="B46" s="24">
        <f>50*0.6*0.4*1.92</f>
        <v>23.04</v>
      </c>
      <c r="C46" s="1">
        <v>2500</v>
      </c>
      <c r="D46" s="114">
        <v>7038</v>
      </c>
      <c r="E46" s="114">
        <f t="shared" si="0"/>
        <v>7741.8</v>
      </c>
      <c r="F46" s="114">
        <f t="shared" si="0"/>
        <v>8515.980000000001</v>
      </c>
      <c r="G46" s="114">
        <f t="shared" si="1"/>
        <v>8093.7</v>
      </c>
      <c r="H46" s="114">
        <f t="shared" si="2"/>
        <v>8903.07</v>
      </c>
      <c r="I46" s="114">
        <f t="shared" si="3"/>
        <v>9793.377</v>
      </c>
    </row>
    <row r="47" spans="1:9" ht="12.75">
      <c r="A47" s="1" t="s">
        <v>401</v>
      </c>
      <c r="B47" s="24">
        <f>50*0.6*0.5*1.92</f>
        <v>28.799999999999997</v>
      </c>
      <c r="C47" s="1">
        <v>2500</v>
      </c>
      <c r="D47" s="114">
        <v>8798</v>
      </c>
      <c r="E47" s="114">
        <f t="shared" si="0"/>
        <v>9677.800000000001</v>
      </c>
      <c r="F47" s="114">
        <f t="shared" si="0"/>
        <v>10645.580000000002</v>
      </c>
      <c r="G47" s="114">
        <f t="shared" si="1"/>
        <v>10117.699999999999</v>
      </c>
      <c r="H47" s="114">
        <f t="shared" si="2"/>
        <v>11129.470000000001</v>
      </c>
      <c r="I47" s="114">
        <f t="shared" si="3"/>
        <v>12242.417000000001</v>
      </c>
    </row>
    <row r="48" spans="1:9" ht="12.75" hidden="1">
      <c r="A48" s="1" t="s">
        <v>402</v>
      </c>
      <c r="B48" s="1">
        <f>50*0.6*0.7*1.844</f>
        <v>38.724000000000004</v>
      </c>
      <c r="C48" s="1">
        <v>2500</v>
      </c>
      <c r="D48" s="71">
        <v>1797</v>
      </c>
      <c r="E48" s="25">
        <v>1977</v>
      </c>
      <c r="F48" s="25">
        <v>2175</v>
      </c>
      <c r="G48" s="25">
        <v>2067</v>
      </c>
      <c r="H48" s="25">
        <v>2273</v>
      </c>
      <c r="I48" s="25">
        <v>2501</v>
      </c>
    </row>
    <row r="49" spans="4:9" ht="12.75">
      <c r="D49" s="30"/>
      <c r="E49" s="30"/>
      <c r="F49" s="30"/>
      <c r="G49" s="30"/>
      <c r="H49" s="30"/>
      <c r="I49" s="30"/>
    </row>
    <row r="50" spans="1:9" ht="12.75">
      <c r="A50" s="39" t="s">
        <v>261</v>
      </c>
      <c r="D50" s="30"/>
      <c r="E50" s="30"/>
      <c r="F50" s="30"/>
      <c r="G50" s="30"/>
      <c r="H50" s="30"/>
      <c r="I50" s="124"/>
    </row>
    <row r="51" spans="4:10" ht="12.75">
      <c r="D51" s="30"/>
      <c r="E51" s="30"/>
      <c r="F51" s="30"/>
      <c r="G51" s="30"/>
      <c r="H51" s="30"/>
      <c r="I51" s="124"/>
      <c r="J51" s="125"/>
    </row>
    <row r="52" spans="1:8" ht="15">
      <c r="A52" s="37" t="s">
        <v>486</v>
      </c>
      <c r="B52" s="202" t="s">
        <v>487</v>
      </c>
      <c r="C52" s="203"/>
      <c r="D52" s="38" t="s">
        <v>488</v>
      </c>
      <c r="E52" s="30"/>
      <c r="F52" s="30"/>
      <c r="G52" s="30"/>
      <c r="H52" s="30"/>
    </row>
    <row r="53" spans="1:8" ht="12.75">
      <c r="A53" s="1" t="s">
        <v>489</v>
      </c>
      <c r="B53" s="31"/>
      <c r="C53" s="32">
        <v>0.15</v>
      </c>
      <c r="D53" s="33">
        <v>0.15</v>
      </c>
      <c r="E53" s="30"/>
      <c r="F53" s="30"/>
      <c r="G53" s="30"/>
      <c r="H53" s="30"/>
    </row>
    <row r="54" spans="1:8" ht="12.75">
      <c r="A54" s="1" t="s">
        <v>490</v>
      </c>
      <c r="B54" s="31"/>
      <c r="C54" s="32">
        <v>0.25</v>
      </c>
      <c r="D54" s="33">
        <v>0.25</v>
      </c>
      <c r="E54" s="30"/>
      <c r="F54" s="30"/>
      <c r="G54" s="30"/>
      <c r="H54" s="30"/>
    </row>
    <row r="55" spans="1:8" ht="12.75">
      <c r="A55" s="1" t="s">
        <v>492</v>
      </c>
      <c r="B55" s="31"/>
      <c r="C55" s="32">
        <v>0.2</v>
      </c>
      <c r="D55" s="33">
        <v>0.2</v>
      </c>
      <c r="E55" s="30"/>
      <c r="F55" s="30"/>
      <c r="G55" s="30"/>
      <c r="H55" s="30"/>
    </row>
    <row r="56" spans="1:8" ht="12.75">
      <c r="A56" s="1" t="s">
        <v>429</v>
      </c>
      <c r="B56" s="56"/>
      <c r="C56" s="57">
        <v>0.1</v>
      </c>
      <c r="D56" s="33">
        <v>0.1</v>
      </c>
      <c r="E56" s="30"/>
      <c r="F56" s="30"/>
      <c r="G56" s="30"/>
      <c r="H56" s="30"/>
    </row>
    <row r="57" spans="1:8" ht="12.75">
      <c r="A57" s="1" t="s">
        <v>493</v>
      </c>
      <c r="B57" s="56"/>
      <c r="C57" s="57">
        <v>0.2</v>
      </c>
      <c r="D57" s="33">
        <v>0.2</v>
      </c>
      <c r="E57" s="30"/>
      <c r="F57" s="30"/>
      <c r="G57" s="30"/>
      <c r="H57" s="30"/>
    </row>
    <row r="58" spans="1:8" ht="12.75">
      <c r="A58" s="1" t="s">
        <v>494</v>
      </c>
      <c r="B58" s="56"/>
      <c r="C58" s="57">
        <v>0.3</v>
      </c>
      <c r="D58" s="33">
        <v>0.3</v>
      </c>
      <c r="E58" s="30"/>
      <c r="F58" s="30"/>
      <c r="G58" s="30"/>
      <c r="H58" s="30"/>
    </row>
    <row r="59" spans="1:4" ht="12.75">
      <c r="A59" s="1" t="s">
        <v>425</v>
      </c>
      <c r="B59" s="56"/>
      <c r="C59" s="57">
        <v>0.4</v>
      </c>
      <c r="D59" s="33">
        <v>0.4</v>
      </c>
    </row>
    <row r="60" spans="1:4" ht="12.75">
      <c r="A60" s="1" t="s">
        <v>424</v>
      </c>
      <c r="B60" s="56"/>
      <c r="C60" s="57">
        <v>0.5</v>
      </c>
      <c r="D60" s="33">
        <v>0.5</v>
      </c>
    </row>
    <row r="61" spans="1:7" ht="12.75">
      <c r="A61" s="40"/>
      <c r="B61" s="26"/>
      <c r="C61" s="61"/>
      <c r="D61" s="60"/>
      <c r="G61" s="95"/>
    </row>
    <row r="62" spans="2:6" ht="15.75" customHeight="1">
      <c r="B62" s="134" t="s">
        <v>914</v>
      </c>
      <c r="F62" s="104"/>
    </row>
    <row r="63" spans="1:6" ht="15.75" customHeight="1">
      <c r="A63" s="205" t="s">
        <v>905</v>
      </c>
      <c r="B63" s="205"/>
      <c r="F63" s="104"/>
    </row>
    <row r="64" spans="1:6" ht="15.75" customHeight="1">
      <c r="A64" s="204" t="s">
        <v>130</v>
      </c>
      <c r="B64" s="204"/>
      <c r="F64" s="104"/>
    </row>
    <row r="65" spans="1:6" ht="15.75" customHeight="1">
      <c r="A65" s="78" t="s">
        <v>906</v>
      </c>
      <c r="B65" s="126">
        <v>11</v>
      </c>
      <c r="F65" s="104"/>
    </row>
    <row r="66" spans="1:6" ht="15.75" customHeight="1">
      <c r="A66" s="78" t="s">
        <v>907</v>
      </c>
      <c r="B66" s="126">
        <v>9.5</v>
      </c>
      <c r="F66" s="104"/>
    </row>
    <row r="67" spans="1:6" ht="15.75" customHeight="1">
      <c r="A67" s="204" t="s">
        <v>421</v>
      </c>
      <c r="B67" s="204"/>
      <c r="F67" s="104"/>
    </row>
    <row r="68" spans="1:6" ht="15.75" customHeight="1">
      <c r="A68" s="78" t="s">
        <v>906</v>
      </c>
      <c r="B68" s="126">
        <v>16</v>
      </c>
      <c r="F68" s="104"/>
    </row>
    <row r="69" spans="1:6" ht="15.75" customHeight="1">
      <c r="A69" s="78" t="s">
        <v>907</v>
      </c>
      <c r="B69" s="126">
        <v>14</v>
      </c>
      <c r="F69" s="104"/>
    </row>
    <row r="70" spans="3:10" ht="15.75" customHeight="1">
      <c r="C70" s="132"/>
      <c r="D70" s="132"/>
      <c r="E70" s="62"/>
      <c r="F70" s="62"/>
      <c r="I70" s="130"/>
      <c r="J70" s="130"/>
    </row>
    <row r="71" spans="1:10" ht="15.75" customHeight="1">
      <c r="A71" s="205" t="s">
        <v>908</v>
      </c>
      <c r="B71" s="205"/>
      <c r="C71" s="123"/>
      <c r="D71" s="90"/>
      <c r="E71" s="62"/>
      <c r="F71" s="62"/>
      <c r="I71" s="80"/>
      <c r="J71" s="128"/>
    </row>
    <row r="72" spans="1:10" ht="12.75">
      <c r="A72" s="204" t="s">
        <v>909</v>
      </c>
      <c r="B72" s="204"/>
      <c r="C72" s="36"/>
      <c r="D72" s="36"/>
      <c r="I72" s="80"/>
      <c r="J72" s="128"/>
    </row>
    <row r="73" spans="1:10" ht="12.75">
      <c r="A73" s="78" t="s">
        <v>906</v>
      </c>
      <c r="B73" s="126">
        <v>11</v>
      </c>
      <c r="C73" s="133"/>
      <c r="D73" s="133"/>
      <c r="I73" s="130"/>
      <c r="J73" s="130"/>
    </row>
    <row r="74" spans="1:10" ht="12.75">
      <c r="A74" s="78" t="s">
        <v>907</v>
      </c>
      <c r="B74" s="126">
        <v>10</v>
      </c>
      <c r="C74" s="131"/>
      <c r="D74" s="131"/>
      <c r="I74" s="130"/>
      <c r="J74" s="130"/>
    </row>
    <row r="75" spans="1:10" ht="12.75">
      <c r="A75" s="204" t="s">
        <v>910</v>
      </c>
      <c r="B75" s="204"/>
      <c r="C75" s="131"/>
      <c r="D75" s="131"/>
      <c r="I75" s="130"/>
      <c r="J75" s="130"/>
    </row>
    <row r="76" spans="1:10" ht="12.75">
      <c r="A76" s="78" t="s">
        <v>906</v>
      </c>
      <c r="B76" s="126">
        <v>14</v>
      </c>
      <c r="C76" s="131"/>
      <c r="D76" s="131"/>
      <c r="I76" s="130"/>
      <c r="J76" s="130"/>
    </row>
    <row r="77" spans="1:10" ht="12.75">
      <c r="A77" s="78" t="s">
        <v>907</v>
      </c>
      <c r="B77" s="126">
        <v>12</v>
      </c>
      <c r="C77" s="131"/>
      <c r="D77" s="131"/>
      <c r="I77" s="130"/>
      <c r="J77" s="130"/>
    </row>
    <row r="78" spans="3:10" ht="12.75">
      <c r="C78" s="133"/>
      <c r="D78" s="133"/>
      <c r="I78" s="80"/>
      <c r="J78" s="128"/>
    </row>
    <row r="79" spans="1:10" ht="12.75">
      <c r="A79" s="199" t="s">
        <v>911</v>
      </c>
      <c r="B79" s="199"/>
      <c r="C79" s="40"/>
      <c r="D79" s="40"/>
      <c r="I79" s="80"/>
      <c r="J79" s="128"/>
    </row>
    <row r="80" spans="1:10" ht="12.75">
      <c r="A80" s="1" t="s">
        <v>912</v>
      </c>
      <c r="B80" s="127">
        <v>1500</v>
      </c>
      <c r="C80" s="40"/>
      <c r="D80" s="40"/>
      <c r="I80" s="26"/>
      <c r="J80" s="26"/>
    </row>
    <row r="81" spans="1:10" ht="12.75">
      <c r="A81" s="73"/>
      <c r="B81" s="74"/>
      <c r="C81" s="74"/>
      <c r="D81" s="74"/>
      <c r="E81" s="75"/>
      <c r="I81" s="129"/>
      <c r="J81" s="129"/>
    </row>
    <row r="82" spans="1:12" ht="15.75" customHeight="1">
      <c r="A82" s="188" t="s">
        <v>630</v>
      </c>
      <c r="B82" s="188"/>
      <c r="C82" s="188"/>
      <c r="D82" s="188"/>
      <c r="E82" s="188"/>
      <c r="F82" s="118"/>
      <c r="G82" s="73"/>
      <c r="H82" s="73"/>
      <c r="I82" s="74"/>
      <c r="J82" s="74"/>
      <c r="K82" s="74"/>
      <c r="L82" s="90"/>
    </row>
    <row r="83" spans="1:13" ht="15">
      <c r="A83" s="91"/>
      <c r="B83" s="91"/>
      <c r="C83" s="91"/>
      <c r="D83" s="91"/>
      <c r="E83" s="90" t="s">
        <v>945</v>
      </c>
      <c r="F83" s="26"/>
      <c r="G83" s="157"/>
      <c r="H83" s="157"/>
      <c r="I83" s="158"/>
      <c r="J83" s="158"/>
      <c r="K83" s="158"/>
      <c r="L83" s="158"/>
      <c r="M83" s="90"/>
    </row>
    <row r="84" spans="1:13" ht="12.75">
      <c r="A84" s="76" t="s">
        <v>359</v>
      </c>
      <c r="B84" s="76" t="s">
        <v>232</v>
      </c>
      <c r="C84" s="76" t="s">
        <v>233</v>
      </c>
      <c r="D84" s="76" t="s">
        <v>418</v>
      </c>
      <c r="E84" s="77" t="s">
        <v>633</v>
      </c>
      <c r="F84" s="115"/>
      <c r="G84" s="97"/>
      <c r="H84" s="97"/>
      <c r="I84" s="97"/>
      <c r="J84" s="97"/>
      <c r="K84" s="97"/>
      <c r="L84" s="98"/>
      <c r="M84" s="96"/>
    </row>
    <row r="85" spans="1:13" ht="12.75">
      <c r="A85" s="78" t="s">
        <v>652</v>
      </c>
      <c r="B85" s="92">
        <v>117.52</v>
      </c>
      <c r="C85" s="92">
        <v>131.2</v>
      </c>
      <c r="D85" s="92">
        <v>144.73</v>
      </c>
      <c r="E85" s="94">
        <v>132.15</v>
      </c>
      <c r="F85" s="116"/>
      <c r="G85" s="80"/>
      <c r="H85" s="80"/>
      <c r="I85" s="100"/>
      <c r="J85" s="100"/>
      <c r="K85" s="100"/>
      <c r="L85" s="100"/>
      <c r="M85" s="99"/>
    </row>
    <row r="86" spans="1:13" ht="12.75">
      <c r="A86" s="14" t="s">
        <v>631</v>
      </c>
      <c r="B86" s="92">
        <v>218.65</v>
      </c>
      <c r="C86" s="93">
        <v>232.33</v>
      </c>
      <c r="D86" s="93">
        <v>245.86</v>
      </c>
      <c r="E86" s="94">
        <v>233.28</v>
      </c>
      <c r="F86" s="116"/>
      <c r="G86" s="26"/>
      <c r="H86" s="26"/>
      <c r="I86" s="100"/>
      <c r="J86" s="100"/>
      <c r="K86" s="101"/>
      <c r="L86" s="100"/>
      <c r="M86" s="100"/>
    </row>
    <row r="87" spans="1:13" ht="12.75">
      <c r="A87" s="78" t="s">
        <v>856</v>
      </c>
      <c r="B87" s="92">
        <v>168.75</v>
      </c>
      <c r="C87" s="92">
        <v>182.44</v>
      </c>
      <c r="D87" s="93">
        <v>195.96</v>
      </c>
      <c r="E87" s="94">
        <v>183.38</v>
      </c>
      <c r="F87" s="116"/>
      <c r="G87" s="80"/>
      <c r="H87" s="80"/>
      <c r="I87" s="159"/>
      <c r="J87" s="159"/>
      <c r="K87" s="159"/>
      <c r="L87" s="159"/>
      <c r="M87" s="100"/>
    </row>
    <row r="88" spans="1:13" ht="12.75">
      <c r="A88" s="78" t="s">
        <v>658</v>
      </c>
      <c r="B88" s="92">
        <v>117.3</v>
      </c>
      <c r="C88" s="92">
        <v>130.98</v>
      </c>
      <c r="D88" s="92">
        <v>144.51</v>
      </c>
      <c r="E88" s="94">
        <v>131.93</v>
      </c>
      <c r="F88" s="116"/>
      <c r="G88" s="26"/>
      <c r="H88" s="26"/>
      <c r="I88" s="100"/>
      <c r="J88" s="100"/>
      <c r="K88" s="100"/>
      <c r="L88" s="100"/>
      <c r="M88" s="100"/>
    </row>
    <row r="89" spans="1:13" ht="12.75">
      <c r="A89" s="78" t="s">
        <v>693</v>
      </c>
      <c r="B89" s="105">
        <v>120.89</v>
      </c>
      <c r="C89" s="105">
        <v>134.57</v>
      </c>
      <c r="D89" s="105">
        <v>148.1</v>
      </c>
      <c r="E89" s="106">
        <v>135.51</v>
      </c>
      <c r="F89" s="117"/>
      <c r="G89" s="26"/>
      <c r="H89" s="26"/>
      <c r="I89" s="107"/>
      <c r="J89" s="107"/>
      <c r="K89" s="107"/>
      <c r="L89" s="107"/>
      <c r="M89" s="100"/>
    </row>
    <row r="90" spans="1:13" ht="12.75">
      <c r="A90" s="80"/>
      <c r="B90" s="107"/>
      <c r="C90" s="107"/>
      <c r="D90" s="107"/>
      <c r="E90" s="108"/>
      <c r="F90" s="108"/>
      <c r="G90" s="26"/>
      <c r="H90" s="26"/>
      <c r="I90" s="26"/>
      <c r="J90" s="26"/>
      <c r="K90" s="26"/>
      <c r="L90" s="79"/>
      <c r="M90" s="100"/>
    </row>
    <row r="91" spans="1:13" ht="12.75">
      <c r="A91" s="83" t="s">
        <v>690</v>
      </c>
      <c r="B91" s="26"/>
      <c r="C91" s="26"/>
      <c r="D91" s="79"/>
      <c r="E91" s="30"/>
      <c r="G91" s="80"/>
      <c r="H91" s="80"/>
      <c r="I91" s="26"/>
      <c r="J91" s="26"/>
      <c r="K91" s="79"/>
      <c r="L91" s="79"/>
      <c r="M91" s="26"/>
    </row>
    <row r="92" spans="1:13" ht="12.75">
      <c r="A92" s="26" t="s">
        <v>632</v>
      </c>
      <c r="B92" s="26"/>
      <c r="C92" s="26"/>
      <c r="D92" s="79"/>
      <c r="E92" s="30"/>
      <c r="G92" s="26"/>
      <c r="H92" s="26"/>
      <c r="I92" s="26"/>
      <c r="J92" s="26"/>
      <c r="K92" s="79"/>
      <c r="L92" s="79"/>
      <c r="M92" s="26"/>
    </row>
    <row r="93" spans="1:13" ht="12.75">
      <c r="A93" s="80" t="s">
        <v>913</v>
      </c>
      <c r="B93" s="26"/>
      <c r="C93" s="26"/>
      <c r="D93" s="79"/>
      <c r="E93" s="30"/>
      <c r="G93" s="80"/>
      <c r="H93" s="80"/>
      <c r="I93" s="26"/>
      <c r="J93" s="26"/>
      <c r="K93" s="79"/>
      <c r="L93" s="79"/>
      <c r="M93" s="26"/>
    </row>
    <row r="94" spans="1:13" ht="12.75">
      <c r="A94" s="26" t="s">
        <v>236</v>
      </c>
      <c r="B94" s="26"/>
      <c r="C94" s="26"/>
      <c r="D94" s="79"/>
      <c r="E94" s="30"/>
      <c r="G94" s="26"/>
      <c r="H94" s="26"/>
      <c r="I94" s="26"/>
      <c r="J94" s="26"/>
      <c r="K94" s="79"/>
      <c r="L94" s="79"/>
      <c r="M94" s="26"/>
    </row>
    <row r="95" spans="7:13" ht="12.75">
      <c r="G95" s="26"/>
      <c r="H95" s="26"/>
      <c r="I95" s="26"/>
      <c r="J95" s="26"/>
      <c r="K95" s="79"/>
      <c r="L95" s="79"/>
      <c r="M95" s="26"/>
    </row>
    <row r="96" spans="1:3" ht="15">
      <c r="A96" s="200" t="s">
        <v>639</v>
      </c>
      <c r="B96" s="200"/>
      <c r="C96" s="200"/>
    </row>
    <row r="97" ht="12.75">
      <c r="C97" s="85" t="s">
        <v>918</v>
      </c>
    </row>
    <row r="98" spans="1:3" ht="12.75">
      <c r="A98" s="88" t="s">
        <v>359</v>
      </c>
      <c r="B98" s="88" t="s">
        <v>640</v>
      </c>
      <c r="C98" s="89" t="s">
        <v>641</v>
      </c>
    </row>
    <row r="99" spans="1:3" ht="12.75">
      <c r="A99" s="86" t="s">
        <v>642</v>
      </c>
      <c r="B99" s="1">
        <v>25</v>
      </c>
      <c r="C99" s="87">
        <v>420</v>
      </c>
    </row>
    <row r="100" spans="1:3" ht="12.75">
      <c r="A100" s="86" t="s">
        <v>643</v>
      </c>
      <c r="B100" s="1">
        <v>50</v>
      </c>
      <c r="C100" s="87">
        <v>440</v>
      </c>
    </row>
    <row r="101" spans="1:3" ht="12.75">
      <c r="A101" s="86" t="s">
        <v>644</v>
      </c>
      <c r="B101" s="1">
        <v>75</v>
      </c>
      <c r="C101" s="87">
        <v>460</v>
      </c>
    </row>
    <row r="102" spans="1:3" ht="12.75">
      <c r="A102" s="86" t="s">
        <v>645</v>
      </c>
      <c r="B102" s="1">
        <v>25</v>
      </c>
      <c r="C102" s="87">
        <v>700</v>
      </c>
    </row>
    <row r="103" spans="1:3" ht="12.75">
      <c r="A103" s="86" t="s">
        <v>646</v>
      </c>
      <c r="B103" s="1">
        <v>50</v>
      </c>
      <c r="C103" s="87">
        <v>730</v>
      </c>
    </row>
    <row r="104" spans="1:3" ht="12.75">
      <c r="A104" s="86" t="s">
        <v>647</v>
      </c>
      <c r="B104" s="1">
        <v>75</v>
      </c>
      <c r="C104" s="87">
        <v>770</v>
      </c>
    </row>
    <row r="105" spans="1:3" ht="12.75">
      <c r="A105" s="86" t="s">
        <v>648</v>
      </c>
      <c r="B105" s="1">
        <v>25</v>
      </c>
      <c r="C105" s="87">
        <v>650</v>
      </c>
    </row>
    <row r="106" spans="1:3" ht="12.75">
      <c r="A106" s="86" t="s">
        <v>649</v>
      </c>
      <c r="B106" s="1">
        <v>50</v>
      </c>
      <c r="C106" s="87">
        <v>680</v>
      </c>
    </row>
    <row r="107" spans="1:3" ht="12.75">
      <c r="A107" s="86" t="s">
        <v>650</v>
      </c>
      <c r="B107" s="1">
        <v>75</v>
      </c>
      <c r="C107" s="87">
        <v>710</v>
      </c>
    </row>
    <row r="108" ht="12.75">
      <c r="A108" s="83" t="s">
        <v>690</v>
      </c>
    </row>
    <row r="109" spans="1:2" ht="12.75">
      <c r="A109" s="83" t="s">
        <v>651</v>
      </c>
      <c r="B109" s="84">
        <v>1700</v>
      </c>
    </row>
  </sheetData>
  <sheetProtection/>
  <mergeCells count="18">
    <mergeCell ref="A72:B72"/>
    <mergeCell ref="A75:B75"/>
    <mergeCell ref="A6:A7"/>
    <mergeCell ref="B6:B7"/>
    <mergeCell ref="A63:B63"/>
    <mergeCell ref="A64:B64"/>
    <mergeCell ref="A67:B67"/>
    <mergeCell ref="A71:B71"/>
    <mergeCell ref="C6:C7"/>
    <mergeCell ref="G6:I6"/>
    <mergeCell ref="A79:B79"/>
    <mergeCell ref="A82:E82"/>
    <mergeCell ref="A96:C96"/>
    <mergeCell ref="A1:I1"/>
    <mergeCell ref="A2:I2"/>
    <mergeCell ref="A4:I4"/>
    <mergeCell ref="B52:C52"/>
    <mergeCell ref="D6:F6"/>
  </mergeCells>
  <printOptions horizontalCentered="1" verticalCentered="1"/>
  <pageMargins left="0.7874015748031497" right="0.7874015748031497" top="1.1811023622047245" bottom="0.7874015748031497" header="0" footer="0"/>
  <pageSetup fitToHeight="1" fitToWidth="1"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 Geller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Batata Clerc</dc:creator>
  <cp:keywords/>
  <dc:description/>
  <cp:lastModifiedBy>victor fatala</cp:lastModifiedBy>
  <cp:lastPrinted>2023-11-10T18:03:37Z</cp:lastPrinted>
  <dcterms:created xsi:type="dcterms:W3CDTF">2003-05-08T23:25:52Z</dcterms:created>
  <dcterms:modified xsi:type="dcterms:W3CDTF">2024-04-03T21:00:03Z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